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beisgov-my.sharepoint.com/personal/kevin_harris_beis_gov_uk/Documents/GOV.UK publisher/"/>
    </mc:Choice>
  </mc:AlternateContent>
  <xr:revisionPtr revIDLastSave="0" documentId="8_{7C4C516A-F7C0-4082-A033-034126E9C521}" xr6:coauthVersionLast="47" xr6:coauthVersionMax="47" xr10:uidLastSave="{00000000-0000-0000-0000-000000000000}"/>
  <bookViews>
    <workbookView xWindow="-110" yWindow="-110" windowWidth="19420" windowHeight="10420" xr2:uid="{8D7EB6DC-59F7-4358-A871-76AD5A8CD23F}"/>
  </bookViews>
  <sheets>
    <sheet name="Cover Sheet" sheetId="3" r:id="rId1"/>
    <sheet name="Contents" sheetId="4" r:id="rId2"/>
    <sheet name="Notes" sheetId="5" r:id="rId3"/>
    <sheet name="Main Table" sheetId="6" r:id="rId4"/>
  </sheets>
  <externalReferences>
    <externalReference r:id="rId5"/>
  </externalReferences>
  <definedNames>
    <definedName name="_xlnm.Print_Area" localSheetId="3">'Main Table'!$A$1:$P$21</definedName>
    <definedName name="t19full">#REF!</definedName>
    <definedName name="t19short">#REF!</definedName>
    <definedName name="t22full">#REF!</definedName>
    <definedName name="t22short">#REF!</definedName>
    <definedName name="table_19_full">#REF!</definedName>
    <definedName name="table_19_short">#REF!</definedName>
    <definedName name="table_22_full">#REF!</definedName>
    <definedName name="table_22_short">#REF!</definedName>
    <definedName name="Table_5.1_no_footnotesshort">'[1]Main 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6" l="1"/>
  <c r="C10" i="6"/>
  <c r="C11" i="6"/>
  <c r="C12" i="6"/>
  <c r="C15" i="6"/>
  <c r="C13" i="6"/>
  <c r="C14" i="6"/>
  <c r="E11" i="6"/>
  <c r="E13" i="6"/>
  <c r="E14" i="6"/>
  <c r="E15" i="6"/>
  <c r="E16" i="6"/>
  <c r="E10" i="6"/>
  <c r="J10" i="6" l="1" a="1"/>
  <c r="J10" i="6" s="1"/>
  <c r="I10" i="6" a="1"/>
  <c r="I10" i="6" s="1"/>
  <c r="H10" i="6" a="1"/>
  <c r="H10" i="6" s="1"/>
  <c r="G10" i="6" a="1"/>
  <c r="G10" i="6" s="1"/>
  <c r="F10" i="6" a="1"/>
  <c r="F10" i="6" s="1"/>
  <c r="J16" i="6" a="1"/>
  <c r="J16" i="6" s="1"/>
  <c r="I16" i="6" a="1"/>
  <c r="I16" i="6" s="1"/>
  <c r="H16" i="6" a="1"/>
  <c r="H16" i="6" s="1"/>
  <c r="G16" i="6" a="1"/>
  <c r="G16" i="6" s="1"/>
  <c r="F16" i="6" a="1"/>
  <c r="F16" i="6" s="1"/>
  <c r="J15" i="6" a="1"/>
  <c r="J15" i="6" s="1"/>
  <c r="I15" i="6" a="1"/>
  <c r="I15" i="6" s="1"/>
  <c r="H15" i="6" a="1"/>
  <c r="H15" i="6" s="1"/>
  <c r="G15" i="6" a="1"/>
  <c r="G15" i="6" s="1"/>
  <c r="F15" i="6" a="1"/>
  <c r="F15" i="6" s="1"/>
  <c r="J14" i="6" a="1"/>
  <c r="J14" i="6" s="1"/>
  <c r="I14" i="6" a="1"/>
  <c r="I14" i="6" s="1"/>
  <c r="H14" i="6" a="1"/>
  <c r="H14" i="6" s="1"/>
  <c r="G14" i="6" a="1"/>
  <c r="G14" i="6" s="1"/>
  <c r="F14" i="6" a="1"/>
  <c r="F14" i="6" s="1"/>
  <c r="J13" i="6" a="1"/>
  <c r="J13" i="6" s="1"/>
  <c r="I13" i="6" a="1"/>
  <c r="I13" i="6" s="1"/>
  <c r="H13" i="6" a="1"/>
  <c r="H13" i="6" s="1"/>
  <c r="G13" i="6" a="1"/>
  <c r="G13" i="6" s="1"/>
  <c r="F13" i="6" a="1"/>
  <c r="F13" i="6" s="1"/>
  <c r="J12" i="6" a="1"/>
  <c r="J12" i="6" s="1"/>
  <c r="I12" i="6" a="1"/>
  <c r="I12" i="6" s="1"/>
  <c r="H12" i="6" a="1"/>
  <c r="H12" i="6" s="1"/>
  <c r="G12" i="6" a="1"/>
  <c r="G12" i="6" s="1"/>
  <c r="F12" i="6" a="1"/>
  <c r="F12" i="6" s="1"/>
  <c r="J11" i="6" a="1"/>
  <c r="J11" i="6" s="1"/>
  <c r="I11" i="6" a="1"/>
  <c r="I11" i="6" s="1"/>
  <c r="H11" i="6" a="1"/>
  <c r="H11" i="6" s="1"/>
  <c r="G11" i="6" a="1"/>
  <c r="G11" i="6" s="1"/>
  <c r="F11" i="6" a="1"/>
  <c r="F11"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<sst xmlns="http://schemas.openxmlformats.org/spreadsheetml/2006/main" count="96" uniqueCount="90">
  <si>
    <t>UK electricity capacity statistics - King's Coronation comparisons</t>
  </si>
  <si>
    <t>This spreadsheet is a one-off publication, collecting illustrative estimates themed around the Coronation of His Majesty The King for UK electricity capacity statistics published in UK Energy Trends. 
The data presented is on estimated electricity consumed for a range of Coronation-themed activities, UK electricity generation capacity and average daily generation; data are published in kWh, GW, GWh and number of activities powered.</t>
  </si>
  <si>
    <t xml:space="preserve">Publication dates </t>
  </si>
  <si>
    <r>
      <t xml:space="preserve">These data were published on </t>
    </r>
    <r>
      <rPr>
        <b/>
        <sz val="12"/>
        <color rgb="FF000000"/>
        <rFont val="Calibri"/>
      </rPr>
      <t>Friday 5th May 2023</t>
    </r>
  </si>
  <si>
    <t>Data period</t>
  </si>
  <si>
    <r>
      <rPr>
        <sz val="12"/>
        <color rgb="FF000000"/>
        <rFont val="Calibri"/>
      </rPr>
      <t xml:space="preserve">This spreadsheet contains data for </t>
    </r>
    <r>
      <rPr>
        <b/>
        <sz val="12"/>
        <color rgb="FF000000"/>
        <rFont val="Calibri"/>
      </rPr>
      <t>January to December 2022</t>
    </r>
  </si>
  <si>
    <t xml:space="preserve">Further information </t>
  </si>
  <si>
    <t xml:space="preserve">The data tables and accompanying cover sheet, contents, and commentary have been edited to meet legal accessibility regulations 
To provide feedback please contact </t>
  </si>
  <si>
    <t>energy.stats@beis.gov.uk</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</si>
  <si>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</si>
  <si>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</si>
  <si>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</si>
  <si>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</si>
  <si>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</si>
  <si>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Glossary and acronyms, DUKES Annex B (opens in a new window)</t>
  </si>
  <si>
    <t xml:space="preserve">Contact details </t>
  </si>
  <si>
    <t xml:space="preserve">Statistical enquiries </t>
  </si>
  <si>
    <t>Matt Laycock</t>
  </si>
  <si>
    <t>electricitystatistics@beis.gov.uk</t>
  </si>
  <si>
    <t>0300 068 6968</t>
  </si>
  <si>
    <t xml:space="preserve">Media enquiries </t>
  </si>
  <si>
    <t>newsdesk@beis.gov.uk</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</si>
  <si>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</si>
  <si>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</si>
  <si>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</si>
  <si>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</si>
  <si>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</si>
  <si>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</si>
  <si>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</si>
  <si>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</si>
  <si>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Contents table</t>
  </si>
  <si>
    <t>Notes to understand the data</t>
  </si>
  <si>
    <t>Notes</t>
  </si>
  <si>
    <t>Main tables in kWh and Coronation-themed conversions</t>
  </si>
  <si>
    <t>Main tables</t>
  </si>
  <si>
    <t xml:space="preserve">This worksheet contains one table 
</t>
  </si>
  <si>
    <t xml:space="preserve">This table contains supplementary information supporting electricity data which are referred to in the data presented in this workbook </t>
  </si>
  <si>
    <t xml:space="preserve">Note </t>
  </si>
  <si>
    <t>Description</t>
  </si>
  <si>
    <t>Note 1</t>
  </si>
  <si>
    <t xml:space="preserve">These figures are illustrative estimates. Actual electricity consumption will vary depending on the power of the appliance and duration of use. </t>
  </si>
  <si>
    <t>Note 2</t>
  </si>
  <si>
    <t>A 3kW kettle measured as taking 229 seconds to boil (3kW  x 229 seconds / 3600 seconds = 0.190833 kWh). This could make up to six cups of tea. (https://www.homebuilding.co.uk/advice/how-much-electricity-does-a-kettle-use)</t>
  </si>
  <si>
    <t xml:space="preserve">Note 3 </t>
  </si>
  <si>
    <t>Electricity used to cook a Coronation quiche - estimated at 2.1 kWh -  1 hour cook time (assuming oven pre-heat) in a 2.1 kW electric oven (https://www.bbcgoodfood.com/recipes/coronation-quiche) (https://energyguide.org.uk/how-much-electricity-do-appliances-use/)</t>
  </si>
  <si>
    <t>Note 4</t>
  </si>
  <si>
    <t>Electricity for a shower - a typical electric shower may be 10 kW. Electricity consumed for a 6 minute shower = 10 kW * 6/60min = 1.0 kWh</t>
  </si>
  <si>
    <t>Note 5</t>
  </si>
  <si>
    <t>Electricity to charge a smartphone - 0.035 kWh to charge every day for a week (https://news.energysage.com/how-many-watts-does-a-phone-charger-use/). So 0.035 kW / 7 days = 0.005 kWh per day.</t>
  </si>
  <si>
    <t>Note 6</t>
  </si>
  <si>
    <t>Electricity consumed by a television for 8 hours: a 40 inch LED TV is around 50W power (https://www.batteryequivalents.com/off-the-grid-how-many-watts-does-a-tv-use.html). = 50 W * 8 hours / 1000 = 0.4 kWh.</t>
  </si>
  <si>
    <t>Note 7</t>
  </si>
  <si>
    <t>Renewable capacity statistics are published in Department for Energy Security &amp; Net Zero quarterly Energy Trends table 6.1 - https://www.gov.uk/government/statistics/energy-trends-section-6-renewables</t>
  </si>
  <si>
    <t>Note 8</t>
  </si>
  <si>
    <t>Power plants do not operate at 100 percent of potential capacity all of the time. For wind turbines, it may not always be windy. Solar photovoltaics do not generate in the dark. Other technologies may be taken offline for planned maintenance or if not needed. The load factor is a measure of a technology's typical annual generation as a proportion of its theoretical maximum. The load factors in this column are estimated from UK generation over the last twelve months (see Energy Trends table 6.1). Load factors may be higher in some years when weather is particularly favourable, but the ones presented in this table are conservative estimates for the purpose of these calculations.</t>
  </si>
  <si>
    <t>Estimated electricity required for The King's Coronation-themed activities</t>
  </si>
  <si>
    <t>This worksheet contains two tables presented next to each other vertically. The title of each new table is presented on the row beneath the last row of the preceding table.</t>
  </si>
  <si>
    <t>Some cells refer to notes which can be found on the notes worksheet.</t>
  </si>
  <si>
    <t>Figures in this table are rounded. Therefore, totals may not equal the exact sum of their constituents.</t>
  </si>
  <si>
    <t>Table 1 Estimated electricity required for activities [note 1]</t>
  </si>
  <si>
    <t>Measure</t>
  </si>
  <si>
    <t>Units</t>
  </si>
  <si>
    <t>Boiling a kettle full of water for making tea [note 2]</t>
  </si>
  <si>
    <t>One Coronation Quiche cooked in electric oven [note 3]</t>
  </si>
  <si>
    <t>One six minute shower [note 4]</t>
  </si>
  <si>
    <t>Charging one smartphone [note 5]</t>
  </si>
  <si>
    <t>Watching 8 hours of Coronation coverage, per television [note 6]</t>
  </si>
  <si>
    <t>Electricity required [note 1]</t>
  </si>
  <si>
    <t>kWh</t>
  </si>
  <si>
    <t>Table 2 Number of activities that could each be powered by a given electricity generation capacity (units)</t>
  </si>
  <si>
    <t>Statistic [note 7]</t>
  </si>
  <si>
    <t>Period</t>
  </si>
  <si>
    <t>Electricity capacity, GW [note 7]</t>
  </si>
  <si>
    <t>Load factor [note 8]</t>
  </si>
  <si>
    <t>Avg electricity generated per day, GWh</t>
  </si>
  <si>
    <t>Kettles boiled (million)</t>
  </si>
  <si>
    <t>Coronation quiches cooked in electric ovens (million)</t>
  </si>
  <si>
    <t>Showers taken (million)</t>
  </si>
  <si>
    <t>Smartphones charged (million)</t>
  </si>
  <si>
    <t>Watching 8 hours of Coronation coverage (million televisions)</t>
  </si>
  <si>
    <t>New offshore wind capacity</t>
  </si>
  <si>
    <t>Jan 22-Dec 22</t>
  </si>
  <si>
    <t>New solar capacity in 2022</t>
  </si>
  <si>
    <t>Total new renewable capacity</t>
  </si>
  <si>
    <t>Total UK wind capacity</t>
  </si>
  <si>
    <t>End Dec 2022</t>
  </si>
  <si>
    <t>Total UK solar capacity</t>
  </si>
  <si>
    <t>Total UK renewable capacity</t>
  </si>
  <si>
    <t>Sizewell C nuclear capacity</t>
  </si>
  <si>
    <t>Annual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</si>
</sst>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164" formatCode="0.0"/>
    <numFmt numFmtId="165" formatCode="[$-F800]dddd\,\ mmmm\ dd\,\ yyyy"/>
    <numFmt numFmtId="166" formatCode="#,##0.00;\-#,##0.00;\-"/>
    <numFmt numFmtId="167" formatCode="#,##0.00\ ;\-#,##0.00\ ;&quot;- &quot;"/>
    <numFmt numFmtId="168" formatCode="#,##0;\-#,##0;\-"/>
    <numFmt numFmtId="169" formatCode="#,##0.0\ ;\-#,##0.0\ ;&quot;- &quot;"/>
    <numFmt numFmtId="170" formatCode="#,##0\ ;\-#,##0\ ;&quot;- &quot;"/>
    <numFmt numFmtId="171" formatCode="#,##0.000;\-#,##0.000;\-"/>
  </numFmts>
  <fonts count="34" x14ac:knownFonts="1">
    <font>
      <sz val="11"/>
      <color theme="1"/>
      <name val="Calibri"/>
      <family val="2"/>
      <scheme val="minor"/>
    </font>
    <font>
      <u/>
      <sz val="11"/>
      <color theme="10"/>
      <name val="Calibri"/>
      <family val="2"/>
      <scheme val="minor"/>
    </font>
    <font>
      <sz val="10"/>
      <name val="Arial"/>
      <family val="2"/>
    </font>
    <font>
      <b/>
      <sz val="20"/>
      <name val="Calibri"/>
      <family val="2"/>
    </font>
    <font>
      <sz val="10"/>
      <name val="MS Sans Serif"/>
    </font>
    <font>
      <sz val="12"/>
      <name val="Arial"/>
      <family val="2"/>
    </font>
    <font>
      <sz val="12"/>
      <name val="Calibri"/>
      <family val="2"/>
    </font>
    <font>
      <b/>
      <sz val="16"/>
      <name val="Calibri"/>
      <family val="2"/>
    </font>
    <font>
      <sz val="12"/>
      <color theme="1"/>
      <name val="Calibri"/>
      <family val="2"/>
      <scheme val="minor"/>
    </font>
    <font>
      <sz val="12"/>
      <name val="MS Sans Serif"/>
      <family val="2"/>
    </font>
    <font>
      <u/>
      <sz val="10"/>
      <color indexed="12"/>
      <name val="MS Sans Serif"/>
      <family val="2"/>
    </font>
    <font>
      <u/>
      <sz val="12"/>
      <color indexed="12"/>
      <name val="Calibri"/>
      <family val="2"/>
      <scheme val="minor"/>
    </font>
    <font>
      <u/>
      <sz val="12"/>
      <name val="Arial"/>
      <family val="2"/>
    </font>
    <font>
      <u/>
      <sz val="12"/>
      <color indexed="12"/>
      <name val="Arial"/>
      <family val="2"/>
    </font>
    <font>
      <b/>
      <sz val="14"/>
      <name val="Calibri"/>
      <family val="2"/>
    </font>
    <font>
      <sz val="12"/>
      <color rgb="FF000000"/>
      <name val="Calibri"/>
      <family val="2"/>
    </font>
    <font>
      <u/>
      <sz val="10"/>
      <color indexed="12"/>
      <name val="Arial"/>
      <family val="2"/>
    </font>
    <font>
      <sz val="10"/>
      <name val="MS Sans Serif"/>
      <family val="2"/>
    </font>
    <font>
      <b/>
      <sz val="22"/>
      <name val="Arial"/>
      <family val="2"/>
    </font>
    <font>
      <sz val="9"/>
      <name val="Arial"/>
      <family val="2"/>
    </font>
    <font>
      <sz val="7.5"/>
      <name val="Arial"/>
      <family val="2"/>
    </font>
    <font>
      <sz val="12"/>
      <name val="Calibri"/>
      <family val="2"/>
      <scheme val="minor"/>
    </font>
    <font>
      <b/>
      <sz val="12"/>
      <name val="Calibri"/>
      <family val="2"/>
      <scheme val="minor"/>
    </font>
    <font>
      <sz val="12"/>
      <color indexed="8"/>
      <name val="Calibri"/>
      <family val="2"/>
      <scheme val="minor"/>
    </font>
    <font>
      <b/>
      <sz val="9"/>
      <name val="Arial"/>
      <family val="2"/>
    </font>
    <font>
      <sz val="12"/>
      <color rgb="FF000000"/>
      <name val="Calibri"/>
    </font>
    <font>
      <b/>
      <sz val="12"/>
      <color rgb="FF000000"/>
      <name val="Calibri"/>
    </font>
    <font>
      <b/>
      <sz val="11"/>
      <color rgb="FF000000"/>
      <name val="Calibri"/>
      <family val="2"/>
    </font>
    <font>
      <sz val="12"/>
      <color rgb="FF000000"/>
      <name val="Calibri"/>
      <family val="2"/>
      <scheme val="minor"/>
    </font>
    <font>
      <b/>
      <sz val="12"/>
      <color rgb="FF000000"/>
      <name val="Calibri"/>
      <family val="2"/>
      <scheme val="minor"/>
    </font>
    <font>
      <b/>
      <sz val="11"/>
      <name val="Calibri"/>
      <family val="2"/>
    </font>
    <font>
      <b/>
      <sz val="12"/>
      <name val="Calibri"/>
      <family val="2"/>
    </font>
    <font>
      <sz val="12"/>
      <name val="MS Sans Serif"/>
    </font>
    <font>
      <u/>
      <sz val="12"/>
      <color theme="10"/>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theme="0" tint="-4.9989318521683403E-2"/>
        <bgColor indexed="64"/>
      </patternFill>
    </fill>
  </fills>
  <borders count="1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medium">
        <color theme="4" tint="0.3999755851924192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s>
  <cellStyleXfs count="16">
    <xf numFmtId="0" fontId="0" fillId="0" borderId="0"/>
    <xf numFmtId="0" fontId="1" fillId="0" borderId="0" applyNumberFormat="0" applyFill="0" applyBorder="0" applyAlignment="0" applyProtection="0"/>
    <xf numFmtId="0" fontId="2" fillId="0" borderId="0"/>
    <xf numFmtId="0" fontId="3" fillId="0" borderId="3" applyNumberFormat="0" applyFill="0" applyBorder="0" applyProtection="0">
      <alignment horizontal="left" vertical="center"/>
    </xf>
    <xf numFmtId="0" fontId="4" fillId="0" borderId="0"/>
    <xf numFmtId="0" fontId="6" fillId="0" borderId="0" applyNumberFormat="0" applyFill="0" applyBorder="0" applyProtection="0">
      <alignment horizontal="left" vertical="center"/>
    </xf>
    <xf numFmtId="0" fontId="7" fillId="0" borderId="0" applyNumberFormat="0" applyFill="0" applyProtection="0">
      <alignment horizontal="left"/>
    </xf>
    <xf numFmtId="0" fontId="5" fillId="0" borderId="0"/>
    <xf numFmtId="0" fontId="10" fillId="0" borderId="0" applyNumberFormat="0" applyFill="0" applyBorder="0" applyAlignment="0" applyProtection="0">
      <alignment vertical="top"/>
      <protection locked="0"/>
    </xf>
    <xf numFmtId="0" fontId="14" fillId="0" borderId="4" applyNumberFormat="0" applyFill="0" applyBorder="0" applyProtection="0">
      <alignment horizontal="left" vertical="center"/>
    </xf>
    <xf numFmtId="0" fontId="15" fillId="0" borderId="0" applyNumberFormat="0" applyBorder="0" applyProtection="0">
      <alignment vertical="center" wrapText="1"/>
    </xf>
    <xf numFmtId="0" fontId="16" fillId="0" borderId="0" applyNumberFormat="0" applyFill="0" applyBorder="0" applyAlignment="0" applyProtection="0">
      <alignment vertical="top"/>
      <protection locked="0"/>
    </xf>
    <xf numFmtId="0" fontId="17" fillId="0" borderId="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88">
    <xf numFmtId="0" fontId="0" fillId="0" borderId="0" xfId="0"/>
    <xf numFmtId="0" fontId="3" fillId="0" borderId="0" xfId="3" applyFill="1" applyBorder="1">
      <alignment horizontal="left" vertical="center"/>
    </xf>
    <xf numFmtId="0" fontId="5" fillId="0" borderId="0" xfId="4" applyFont="1"/>
    <xf numFmtId="0" fontId="6" fillId="0" borderId="0" xfId="5" applyFill="1" applyAlignment="1">
      <alignment horizontal="left" vertical="center" wrapText="1"/>
    </xf>
    <xf numFmtId="0" fontId="7" fillId="0" borderId="0" xfId="6" applyFill="1">
      <alignment horizontal="left"/>
    </xf>
    <xf numFmtId="0" fontId="9" fillId="0" borderId="0" xfId="4" applyFont="1"/>
    <xf numFmtId="165" fontId="5" fillId="0" borderId="0" xfId="7" applyNumberFormat="1" applyAlignment="1">
      <alignment horizontal="left"/>
    </xf>
    <xf numFmtId="0" fontId="8" fillId="0" borderId="0" xfId="5" applyFont="1" applyFill="1" applyAlignment="1">
      <alignment vertical="center" wrapText="1"/>
    </xf>
    <xf numFmtId="0" fontId="11" fillId="0" borderId="0" xfId="8" applyFont="1" applyFill="1" applyAlignment="1" applyProtection="1">
      <alignment vertical="center" wrapText="1"/>
    </xf>
    <xf numFmtId="0" fontId="12" fillId="0" borderId="0" xfId="4" applyFont="1"/>
    <xf numFmtId="0" fontId="5" fillId="0" borderId="0" xfId="4" applyFont="1" applyAlignment="1">
      <alignment horizontal="left"/>
    </xf>
    <xf numFmtId="0" fontId="13" fillId="0" borderId="0" xfId="8" applyFont="1" applyFill="1" applyAlignment="1" applyProtection="1"/>
    <xf numFmtId="0" fontId="6" fillId="0" borderId="0" xfId="5" applyFill="1">
      <alignment horizontal="left" vertical="center"/>
    </xf>
    <xf numFmtId="0" fontId="14" fillId="0" borderId="0" xfId="9" applyFill="1" applyBorder="1">
      <alignment horizontal="left" vertical="center"/>
    </xf>
    <xf numFmtId="0" fontId="5" fillId="0" borderId="0" xfId="4" applyFont="1" applyAlignment="1">
      <alignment wrapText="1"/>
    </xf>
    <xf numFmtId="0" fontId="4" fillId="0" borderId="0" xfId="4" applyAlignment="1">
      <alignment wrapText="1"/>
    </xf>
    <xf numFmtId="0" fontId="15" fillId="2" borderId="0" xfId="10" applyFill="1">
      <alignment vertical="center" wrapText="1"/>
    </xf>
    <xf numFmtId="0" fontId="13" fillId="0" borderId="0" xfId="11" applyFont="1" applyFill="1" applyAlignment="1" applyProtection="1"/>
    <xf numFmtId="0" fontId="11" fillId="0" borderId="0" xfId="8" applyFont="1" applyFill="1" applyAlignment="1" applyProtection="1">
      <alignment vertical="center"/>
    </xf>
    <xf numFmtId="0" fontId="6" fillId="0" borderId="0" xfId="5" applyFill="1" applyAlignment="1">
      <alignment vertical="center"/>
    </xf>
    <xf numFmtId="0" fontId="6" fillId="0" borderId="0" xfId="5" applyFill="1" applyAlignment="1">
      <alignment wrapText="1"/>
    </xf>
    <xf numFmtId="0" fontId="5" fillId="0" borderId="0" xfId="12" applyFont="1"/>
    <xf numFmtId="0" fontId="13" fillId="0" borderId="0" xfId="11" applyFont="1" applyFill="1" applyAlignment="1" applyProtection="1">
      <alignment horizontal="left"/>
    </xf>
    <xf numFmtId="0" fontId="5" fillId="0" borderId="0" xfId="7"/>
    <xf numFmtId="0" fontId="13" fillId="0" borderId="0" xfId="8" applyFont="1" applyFill="1" applyAlignment="1" applyProtection="1">
      <alignment horizontal="left"/>
    </xf>
    <xf numFmtId="0" fontId="5" fillId="0" borderId="0" xfId="4" applyFont="1" applyAlignment="1">
      <alignment horizontal="right"/>
    </xf>
    <xf numFmtId="0" fontId="3" fillId="0" borderId="0" xfId="3" applyBorder="1">
      <alignment horizontal="left" vertical="center"/>
    </xf>
    <xf numFmtId="0" fontId="4" fillId="0" borderId="0" xfId="4"/>
    <xf numFmtId="0" fontId="6" fillId="0" borderId="0" xfId="5" applyAlignment="1">
      <alignment vertical="center" wrapText="1"/>
    </xf>
    <xf numFmtId="0" fontId="6" fillId="0" borderId="0" xfId="5" applyAlignment="1">
      <alignment vertical="center"/>
    </xf>
    <xf numFmtId="0" fontId="7" fillId="0" borderId="0" xfId="6" applyAlignment="1"/>
    <xf numFmtId="0" fontId="7" fillId="0" borderId="0" xfId="6" applyFill="1" applyAlignment="1"/>
    <xf numFmtId="0" fontId="11" fillId="0" borderId="0" xfId="8" applyFont="1" applyAlignment="1" applyProtection="1">
      <alignment vertical="center"/>
    </xf>
    <xf numFmtId="0" fontId="6" fillId="0" borderId="0" xfId="5" applyFill="1" applyAlignment="1">
      <alignment vertical="center" wrapText="1"/>
    </xf>
    <xf numFmtId="0" fontId="18" fillId="0" borderId="0" xfId="2" applyFont="1" applyAlignment="1">
      <alignment vertical="center"/>
    </xf>
    <xf numFmtId="0" fontId="2" fillId="0" borderId="0" xfId="2"/>
    <xf numFmtId="0" fontId="6" fillId="0" borderId="0" xfId="5" applyFill="1" applyBorder="1" applyAlignment="1">
      <alignment vertical="center"/>
    </xf>
    <xf numFmtId="0" fontId="19" fillId="0" borderId="0" xfId="2" applyFont="1"/>
    <xf numFmtId="0" fontId="20" fillId="0" borderId="0" xfId="2" applyFont="1"/>
    <xf numFmtId="0" fontId="22" fillId="0" borderId="7" xfId="2" applyFont="1" applyBorder="1" applyAlignment="1">
      <alignment horizontal="right" wrapText="1"/>
    </xf>
    <xf numFmtId="0" fontId="22" fillId="0" borderId="5" xfId="2" applyFont="1" applyBorder="1" applyAlignment="1">
      <alignment horizontal="right" wrapText="1"/>
    </xf>
    <xf numFmtId="0" fontId="21" fillId="0" borderId="8" xfId="2" applyFont="1" applyBorder="1" applyAlignment="1">
      <alignment horizontal="left" wrapText="1"/>
    </xf>
    <xf numFmtId="0" fontId="21" fillId="0" borderId="9" xfId="13" applyNumberFormat="1" applyFont="1" applyFill="1" applyBorder="1" applyAlignment="1">
      <alignment horizontal="left" wrapText="1"/>
    </xf>
    <xf numFmtId="167" fontId="23" fillId="0" borderId="0" xfId="2" applyNumberFormat="1" applyFont="1" applyAlignment="1" applyProtection="1">
      <alignment horizontal="right"/>
      <protection hidden="1"/>
    </xf>
    <xf numFmtId="0" fontId="21" fillId="0" borderId="11" xfId="2" applyFont="1" applyBorder="1" applyAlignment="1">
      <alignment horizontal="left" wrapText="1"/>
    </xf>
    <xf numFmtId="0" fontId="24" fillId="0" borderId="0" xfId="2" applyFont="1" applyAlignment="1">
      <alignment horizontal="left"/>
    </xf>
    <xf numFmtId="2" fontId="19" fillId="0" borderId="0" xfId="2" applyNumberFormat="1" applyFont="1" applyAlignment="1">
      <alignment horizontal="center" vertical="center"/>
    </xf>
    <xf numFmtId="164" fontId="19" fillId="0" borderId="0" xfId="2" applyNumberFormat="1" applyFont="1" applyAlignment="1" applyProtection="1">
      <alignment horizontal="center"/>
      <protection hidden="1"/>
    </xf>
    <xf numFmtId="168" fontId="19" fillId="0" borderId="0" xfId="2" applyNumberFormat="1" applyFont="1" applyAlignment="1">
      <alignment horizontal="center" vertical="center"/>
    </xf>
    <xf numFmtId="164" fontId="21" fillId="3" borderId="6" xfId="2" applyNumberFormat="1" applyFont="1" applyFill="1" applyBorder="1" applyAlignment="1" applyProtection="1">
      <alignment horizontal="right" wrapText="1"/>
      <protection hidden="1"/>
    </xf>
    <xf numFmtId="0" fontId="21" fillId="0" borderId="0" xfId="2" applyFont="1" applyAlignment="1">
      <alignment horizontal="left"/>
    </xf>
    <xf numFmtId="0" fontId="21" fillId="0" borderId="11" xfId="2" applyFont="1" applyBorder="1" applyAlignment="1">
      <alignment horizontal="left"/>
    </xf>
    <xf numFmtId="167" fontId="23" fillId="0" borderId="12" xfId="2" applyNumberFormat="1" applyFont="1" applyBorder="1" applyAlignment="1" applyProtection="1">
      <alignment horizontal="right"/>
      <protection hidden="1"/>
    </xf>
    <xf numFmtId="164" fontId="21" fillId="3" borderId="11" xfId="2" applyNumberFormat="1" applyFont="1" applyFill="1" applyBorder="1" applyAlignment="1" applyProtection="1">
      <alignment horizontal="right"/>
      <protection hidden="1"/>
    </xf>
    <xf numFmtId="0" fontId="21" fillId="0" borderId="0" xfId="2" applyFont="1"/>
    <xf numFmtId="49" fontId="21" fillId="0" borderId="11" xfId="2" applyNumberFormat="1" applyFont="1" applyBorder="1" applyAlignment="1">
      <alignment horizontal="left"/>
    </xf>
    <xf numFmtId="0" fontId="22" fillId="0" borderId="5" xfId="2" applyFont="1" applyBorder="1" applyAlignment="1">
      <alignment horizontal="left" wrapText="1"/>
    </xf>
    <xf numFmtId="0" fontId="22" fillId="0" borderId="6" xfId="2" applyFont="1" applyBorder="1" applyAlignment="1">
      <alignment horizontal="left" wrapText="1"/>
    </xf>
    <xf numFmtId="0" fontId="22" fillId="0" borderId="5" xfId="2" applyFont="1" applyBorder="1"/>
    <xf numFmtId="0" fontId="22" fillId="0" borderId="6" xfId="2" applyFont="1" applyBorder="1" applyAlignment="1">
      <alignment horizontal="left"/>
    </xf>
    <xf numFmtId="0" fontId="15" fillId="0" borderId="0" xfId="5" applyFont="1" applyFill="1" applyAlignment="1">
      <alignment vertical="top" wrapText="1"/>
    </xf>
    <xf numFmtId="0" fontId="25" fillId="0" borderId="0" xfId="5" applyFont="1" applyFill="1" applyBorder="1">
      <alignment horizontal="left" vertical="center"/>
    </xf>
    <xf numFmtId="0" fontId="27" fillId="0" borderId="2" xfId="0" applyFont="1" applyBorder="1" applyAlignment="1">
      <alignment vertical="center" wrapText="1"/>
    </xf>
    <xf numFmtId="166" fontId="28" fillId="0" borderId="8" xfId="2" applyNumberFormat="1" applyFont="1" applyBorder="1" applyAlignment="1" applyProtection="1">
      <alignment horizontal="right"/>
      <protection hidden="1"/>
    </xf>
    <xf numFmtId="0" fontId="29" fillId="0" borderId="5" xfId="2" applyFont="1" applyBorder="1" applyAlignment="1">
      <alignment horizontal="right" wrapText="1"/>
    </xf>
    <xf numFmtId="170" fontId="28" fillId="0" borderId="0" xfId="2" applyNumberFormat="1" applyFont="1" applyAlignment="1" applyProtection="1">
      <alignment horizontal="right"/>
      <protection hidden="1"/>
    </xf>
    <xf numFmtId="167" fontId="28" fillId="0" borderId="0" xfId="2" applyNumberFormat="1" applyFont="1" applyAlignment="1" applyProtection="1">
      <alignment horizontal="right"/>
      <protection hidden="1"/>
    </xf>
    <xf numFmtId="0" fontId="30" fillId="0" borderId="13" xfId="0" applyFont="1" applyBorder="1" applyAlignment="1">
      <alignment vertical="center" wrapText="1"/>
    </xf>
    <xf numFmtId="166" fontId="21" fillId="0" borderId="10" xfId="2" applyNumberFormat="1" applyFont="1" applyBorder="1" applyAlignment="1" applyProtection="1">
      <alignment horizontal="right"/>
      <protection hidden="1"/>
    </xf>
    <xf numFmtId="170" fontId="21" fillId="0" borderId="0" xfId="2" applyNumberFormat="1" applyFont="1" applyAlignment="1" applyProtection="1">
      <alignment horizontal="right"/>
      <protection hidden="1"/>
    </xf>
    <xf numFmtId="169" fontId="21" fillId="0" borderId="0" xfId="2" applyNumberFormat="1" applyFont="1" applyAlignment="1" applyProtection="1">
      <alignment horizontal="right"/>
      <protection hidden="1"/>
    </xf>
    <xf numFmtId="0" fontId="32" fillId="0" borderId="0" xfId="4" applyFont="1"/>
    <xf numFmtId="0" fontId="31" fillId="0" borderId="0" xfId="6" applyFont="1" applyFill="1" applyAlignment="1"/>
    <xf numFmtId="0" fontId="6" fillId="0" borderId="0" xfId="5" applyFill="1" applyAlignment="1">
      <alignment vertical="top" wrapText="1"/>
    </xf>
    <xf numFmtId="0" fontId="33" fillId="0" borderId="0" xfId="1" applyFont="1" applyAlignment="1">
      <alignment horizontal="left" vertical="center"/>
    </xf>
    <xf numFmtId="0" fontId="8" fillId="0" borderId="0" xfId="0" applyFont="1"/>
    <xf numFmtId="0" fontId="21" fillId="0" borderId="0" xfId="0" applyFont="1" applyAlignment="1">
      <alignment horizontal="left" vertical="top" wrapText="1"/>
    </xf>
    <xf numFmtId="0" fontId="8" fillId="0" borderId="0" xfId="0" applyFont="1" applyAlignment="1">
      <alignment horizontal="left" wrapText="1"/>
    </xf>
    <xf numFmtId="0" fontId="6" fillId="0" borderId="0" xfId="5" applyFill="1" applyAlignment="1">
      <alignment horizontal="left" vertical="top"/>
    </xf>
    <xf numFmtId="0" fontId="33" fillId="0" borderId="0" xfId="1" applyFont="1" applyAlignment="1">
      <alignment horizontal="left" vertical="top" wrapText="1"/>
    </xf>
    <xf numFmtId="0" fontId="8" fillId="0" borderId="0" xfId="0" applyFont="1" applyAlignment="1">
      <alignment horizontal="left" vertical="top" wrapText="1"/>
    </xf>
    <xf numFmtId="17" fontId="8" fillId="0" borderId="0" xfId="0" applyNumberFormat="1" applyFont="1"/>
    <xf numFmtId="0" fontId="30" fillId="0" borderId="2" xfId="0" applyFont="1" applyBorder="1" applyAlignment="1">
      <alignment vertical="center" wrapText="1"/>
    </xf>
    <xf numFmtId="166" fontId="21" fillId="0" borderId="8" xfId="2" applyNumberFormat="1" applyFont="1" applyBorder="1" applyAlignment="1" applyProtection="1">
      <alignment horizontal="right"/>
      <protection hidden="1"/>
    </xf>
    <xf numFmtId="0" fontId="30" fillId="0" borderId="1" xfId="0" applyFont="1" applyBorder="1" applyAlignment="1">
      <alignment vertical="center" wrapText="1"/>
    </xf>
    <xf numFmtId="167" fontId="21" fillId="0" borderId="0" xfId="2" applyNumberFormat="1" applyFont="1" applyAlignment="1" applyProtection="1">
      <alignment horizontal="right"/>
      <protection hidden="1"/>
    </xf>
    <xf numFmtId="171" fontId="21" fillId="0" borderId="8" xfId="2" applyNumberFormat="1" applyFont="1" applyBorder="1" applyAlignment="1" applyProtection="1">
      <alignment horizontal="right"/>
      <protection hidden="1"/>
    </xf>
    <xf numFmtId="0" fontId="25" fillId="0" borderId="0" xfId="5" applyFont="1" applyFill="1" applyBorder="1" applyAlignment="1">
      <alignment vertical="center" wrapText="1"/>
    </xf>
  </cellXfs>
  <cellStyles count="16">
    <cellStyle name="Currency 2" xfId="13" xr:uid="{DF575328-1E28-4B80-B3A8-FC50C8CC9931}"/>
    <cellStyle name="Heading 1 2" xfId="3" xr:uid="{00A59C15-9E72-402A-AF21-D6065AB0451E}"/>
    <cellStyle name="Heading 2 2" xfId="6" xr:uid="{E96FEAD0-F492-4030-8833-9AF1B8425C18}"/>
    <cellStyle name="Heading 3 2" xfId="9" xr:uid="{9AA2FAA7-2D71-4BE7-9F70-3292CC0F4F5E}"/>
    <cellStyle name="Hyperlink" xfId="1" builtinId="8"/>
    <cellStyle name="Hyperlink 2" xfId="8" xr:uid="{FE2BF008-AC67-40C0-BF45-481B35B2E373}"/>
    <cellStyle name="Hyperlink 2 2" xfId="11" xr:uid="{6680160B-02EC-4961-84E8-F860DF77A042}"/>
    <cellStyle name="Normal" xfId="0" builtinId="0"/>
    <cellStyle name="Normal 2" xfId="4" xr:uid="{FDA459FA-1312-40CE-974E-5B9C7F2D3FF1}"/>
    <cellStyle name="Normal 2 2" xfId="7" xr:uid="{B5DE58ED-952F-452B-82DA-DBC9D565503F}"/>
    <cellStyle name="Normal 2 3" xfId="12" xr:uid="{CE85AFFB-01C5-4451-BBAB-AAD2B7964DDF}"/>
    <cellStyle name="Normal 3" xfId="2" xr:uid="{14073729-5BF8-48C3-A44A-648B10F39C83}"/>
    <cellStyle name="Normal 4" xfId="5" xr:uid="{A5190166-8BEF-42ED-94AE-889E2FB57449}"/>
    <cellStyle name="Normal 4 3" xfId="10" xr:uid="{AB6DB5FE-6922-4D8B-B965-C23A87293A77}"/>
    <cellStyle name="Percent 2" xfId="14" xr:uid="{BB39CC10-D117-420D-A95E-EC374AC29E8C}"/>
    <cellStyle name="Percent 2 2" xfId="15" xr:uid="{48509AB8-0613-4EAB-A1CA-28C237F8C90A}"/>
  </cellStyles>
  <dxfs count="32">
    <dxf>
      <font>
        <b val="0"/>
        <i val="0"/>
        <strike val="0"/>
        <condense val="0"/>
        <extend val="0"/>
        <outline val="0"/>
        <shadow val="0"/>
        <u val="none"/>
        <vertAlign val="baseline"/>
        <sz val="12"/>
        <color auto="1"/>
        <name val="Calibri"/>
        <family val="2"/>
        <scheme val="minor"/>
      </font>
      <numFmt numFmtId="167" formatCode="#,##0.00\ ;\-#,##0.00\ ;&quot;- &quot;"/>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69" formatCode="#,##0.0\ ;\-#,##0.0\ ;&quot;- &quot;"/>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70" formatCode="#,##0\ ;\-#,##0\ ;&quot;- &quot;"/>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rgb="FF000000"/>
        <name val="Calibri"/>
        <family val="2"/>
        <scheme val="minor"/>
      </font>
      <numFmt numFmtId="169" formatCode="#,##0.0\ ;\-#,##0.0\ ;&quot;- &quot;"/>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69" formatCode="#,##0.0\ ;\-#,##0.0\ ;&quot;- &quot;"/>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64" formatCode="0.0"/>
      <fill>
        <patternFill patternType="solid">
          <fgColor indexed="64"/>
          <bgColor theme="0" tint="-4.9989318521683403E-2"/>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indexed="65"/>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1" indent="0" justifyLastLine="0" shrinkToFit="0" readingOrder="0"/>
    </dxf>
    <dxf>
      <font>
        <strike val="0"/>
        <outline val="0"/>
        <shadow val="0"/>
        <u val="none"/>
        <vertAlign val="baseline"/>
        <color auto="1"/>
        <name val="Calibri"/>
        <family val="2"/>
      </font>
    </dxf>
    <dxf>
      <font>
        <strike val="0"/>
        <outline val="0"/>
        <shadow val="0"/>
        <u val="none"/>
        <vertAlign val="baseline"/>
        <color auto="1"/>
        <name val="Calibri"/>
        <family val="2"/>
      </font>
      <numFmt numFmtId="171" formatCode="#,##0.000;\-#,##0.000;\-"/>
    </dxf>
    <dxf>
      <font>
        <b val="0"/>
        <i val="0"/>
        <strike val="0"/>
        <condense val="0"/>
        <extend val="0"/>
        <outline val="0"/>
        <shadow val="0"/>
        <u val="none"/>
        <vertAlign val="baseline"/>
        <sz val="12"/>
        <color auto="1"/>
        <name val="Calibri"/>
        <family val="2"/>
        <scheme val="minor"/>
      </font>
      <numFmt numFmtId="166" formatCode="#,##0.00;\-#,##0.00;\-"/>
      <fill>
        <patternFill patternType="solid">
          <fgColor indexed="64"/>
          <bgColor theme="0" tint="-4.9989318521683403E-2"/>
        </patternFill>
      </fill>
      <alignment horizontal="right" vertical="bottom" textRotation="0" wrapText="0" indent="0" justifyLastLine="0" shrinkToFit="0" readingOrder="0"/>
      <border diagonalUp="0" diagonalDown="0" outline="0">
        <left/>
        <right/>
        <top style="thin">
          <color indexed="64"/>
        </top>
        <bottom/>
      </border>
      <protection locked="1" hidden="1"/>
    </dxf>
    <dxf>
      <font>
        <b val="0"/>
        <i val="0"/>
        <strike val="0"/>
        <condense val="0"/>
        <extend val="0"/>
        <outline val="0"/>
        <shadow val="0"/>
        <u val="none"/>
        <vertAlign val="baseline"/>
        <sz val="12"/>
        <color rgb="FF000000"/>
        <name val="Calibri"/>
        <family val="2"/>
        <scheme val="minor"/>
      </font>
      <numFmt numFmtId="172" formatCode="#,##0.00\ ;\-#,##0.00\ ;\-\ "/>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72" formatCode="#,##0.00\ ;\-#,##0.00\ ;\-\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vertical="bottom"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indexed="65"/>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1" indent="0" justifyLastLine="0" shrinkToFit="0" readingOrder="0"/>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dxf>
    <dxf>
      <font>
        <strike val="0"/>
        <outline val="0"/>
        <shadow val="0"/>
        <vertAlign val="baseline"/>
        <sz val="12"/>
      </font>
      <fill>
        <patternFill patternType="none">
          <fgColor indexed="64"/>
          <bgColor auto="1"/>
        </patternFill>
      </fill>
      <alignment vertical="top" textRotation="0" indent="0" justifyLastLine="0" shrinkToFit="0" readingOrder="0"/>
    </dxf>
    <dxf>
      <font>
        <strike val="0"/>
        <outline val="0"/>
        <shadow val="0"/>
        <vertAlign val="baseline"/>
        <sz val="12"/>
      </font>
      <fill>
        <patternFill patternType="none">
          <fgColor indexed="64"/>
          <bgColor auto="1"/>
        </patternFill>
      </fill>
    </dxf>
    <dxf>
      <font>
        <strike val="0"/>
        <outline val="0"/>
        <shadow val="0"/>
        <vertAlign val="baseline"/>
        <sz val="12"/>
      </font>
      <fill>
        <patternFill patternType="none">
          <fgColor indexed="64"/>
          <bgColor auto="1"/>
        </patternFill>
      </fill>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eisgov.sharepoint.com/Statistics/Publications/Energy%20Trends/Tables/Electricity/ET%20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sheetName val="Annual"/>
      <sheetName val="Quarter"/>
      <sheetName val="Month"/>
      <sheetName val="calculation_hide"/>
      <sheetName val="Unrounded"/>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924093-2F2E-45FC-ADAB-3E6F13D22D32}" name="Contents" displayName="Contents" ref="A4:B8" totalsRowShown="0" dataDxfId="31" dataCellStyle="Hyperlink">
  <tableColumns count="2">
    <tableColumn id="1" xr3:uid="{151B7174-B767-4947-87B5-E38B2A325E23}" name="Worksheet description" dataDxfId="30" dataCellStyle="Hyperlink"/>
    <tableColumn id="2" xr3:uid="{5EF47543-77BC-4410-AF7F-A0EF1C08A2D5}" name="Link" dataDxfId="2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1525EF-8C6A-4081-AB7B-1E3CC44AAA4F}" name="Notes" displayName="Notes" ref="A4:B12" totalsRowShown="0" headerRowDxfId="28" dataDxfId="27">
  <tableColumns count="2">
    <tableColumn id="1" xr3:uid="{9D71E201-80D1-49B0-AD96-73E8E0DAFE41}" name="Note " dataDxfId="26" dataCellStyle="Normal 4"/>
    <tableColumn id="2" xr3:uid="{E37A64BF-0F02-4FD9-8F67-B5A0A5CB480A}" name="Description" dataDxfId="25"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65A9B4-8D24-434E-99B3-DD2AAEDE8F2E}" name="Fuel_used_main_table" displayName="Fuel_used_main_table" ref="A6:G7" totalsRowShown="0" headerRowDxfId="24" dataDxfId="22" headerRowBorderDxfId="23" tableBorderDxfId="21" headerRowCellStyle="Normal 3" dataCellStyle="Normal 3">
  <autoFilter ref="A6:G7" xr:uid="{78534DF6-F1E0-4ED2-8730-60501284628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E8764B-2F0A-4750-B31C-6FA4E861202D}" name="Measure" dataDxfId="20" dataCellStyle="Normal 3"/>
    <tableColumn id="2" xr3:uid="{2566336A-5FB9-4540-9949-CB021C894B88}" name="Units" dataDxfId="19" dataCellStyle="Normal 3"/>
    <tableColumn id="3" xr3:uid="{F4C1B634-BCF0-4C8D-A2D3-38819182E72D}" name="Boiling a kettle full of water for making tea [note 2]" dataDxfId="18" dataCellStyle="Normal 3"/>
    <tableColumn id="4" xr3:uid="{2C30A768-8696-41EE-AA79-81B7B18D8918}" name="One Coronation Quiche cooked in electric oven [note 3]" dataDxfId="17" dataCellStyle="Normal 3"/>
    <tableColumn id="5" xr3:uid="{C05959EF-1956-43D6-BC5D-4495675E7C43}" name="One six minute shower [note 4]" dataDxfId="16" dataCellStyle="Normal 3"/>
    <tableColumn id="6" xr3:uid="{5818B0D7-22DA-4C74-BC2E-19EF3E63D081}" name="Charging one smartphone [note 5]" dataDxfId="15"/>
    <tableColumn id="8" xr3:uid="{114B15C1-0AD1-43E2-AA9B-8685712CB409}" name="Watching 8 hours of Coronation coverage, per television [note 6]" dataDxfId="1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A24A6C0-64CD-45E1-AAEE-CD3AB8001420}" name="Electricity_generated_main_table" displayName="Electricity_generated_main_table" ref="A9:J16" totalsRowShown="0" headerRowDxfId="13" dataDxfId="11" headerRowBorderDxfId="12" tableBorderDxfId="10" headerRowCellStyle="Normal 3" dataCellStyle="Normal 3">
  <autoFilter ref="A9:J16" xr:uid="{388610E8-7222-4B2D-8C6D-CB97556882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514D1E5-6FD7-48F8-9BB5-59AE3194EEAC}" name="Statistic [note 7]" dataDxfId="9" dataCellStyle="Normal 3"/>
    <tableColumn id="2" xr3:uid="{02EF500E-A286-496E-A593-584A1B6A2885}" name="Period" dataDxfId="8" dataCellStyle="Normal 3"/>
    <tableColumn id="3" xr3:uid="{70DC0CB5-6F52-42EA-B88F-9B1AD6895364}" name="Electricity capacity, GW [note 7]" dataDxfId="7" dataCellStyle="Normal 3"/>
    <tableColumn id="4" xr3:uid="{30E8F9A7-C4B1-4613-B2F6-C0D89AFD5F0F}" name="Load factor [note 8]" dataDxfId="6" dataCellStyle="Normal 3"/>
    <tableColumn id="5" xr3:uid="{5D1EC5E5-1026-471E-8279-4D03A492F032}" name="Avg electricity generated per day, GWh" dataDxfId="5" dataCellStyle="Normal 3">
      <calculatedColumnFormula>Electricity_generated_main_table[[#This Row],[Electricity capacity, GW '[note 7']]]*Electricity_generated_main_table[[#This Row],[Load factor '[note 8']]]*24</calculatedColumnFormula>
    </tableColumn>
    <tableColumn id="6" xr3:uid="{968124BF-F7CB-44A6-BCF1-36D76A98B36D}" name="Kettles boiled (million)" dataDxfId="4" dataCellStyle="Normal 3">
      <calculatedColumnFormula array="1">Electricity_generated_main_table[[#This Row],[Avg electricity generated per day, GWh]]/Fuel_used_main_table[Boiling a kettle full of water for making tea '[note 2']]</calculatedColumnFormula>
    </tableColumn>
    <tableColumn id="7" xr3:uid="{25F7581B-484D-48E2-9261-B676ABC40DE8}" name="Coronation quiches cooked in electric ovens (million)" dataDxfId="3" dataCellStyle="Normal 3">
      <calculatedColumnFormula array="1">Electricity_generated_main_table[[#This Row],[Avg electricity generated per day, GWh]]/Fuel_used_main_table[One Coronation Quiche cooked in electric oven '[note 3']]</calculatedColumnFormula>
    </tableColumn>
    <tableColumn id="8" xr3:uid="{40B59A36-1B16-4346-9FED-6A2F55AFDEF0}" name="Showers taken (million)" dataDxfId="2" dataCellStyle="Normal 3">
      <calculatedColumnFormula array="1">Electricity_generated_main_table[[#This Row],[Avg electricity generated per day, GWh]]/Fuel_used_main_table[One six minute shower '[note 4']]</calculatedColumnFormula>
    </tableColumn>
    <tableColumn id="9" xr3:uid="{9274183C-814F-441D-88DB-51E12D7FB191}" name="Smartphones charged (million)" dataDxfId="1" dataCellStyle="Normal 3">
      <calculatedColumnFormula array="1">Electricity_generated_main_table[[#This Row],[Avg electricity generated per day, GWh]]/Fuel_used_main_table[Charging one smartphone '[note 5']]</calculatedColumnFormula>
    </tableColumn>
    <tableColumn id="11" xr3:uid="{EE161340-91D6-49B6-B0F2-102FEB02E4BA}" name="Watching 8 hours of Coronation coverage (million televisions)" dataDxfId="0" dataCellStyle="Normal 3">
      <calculatedColumnFormula array="1">Electricity_generated_main_table[[#This Row],[Avg electricity generated per day, GWh]]/Fuel_used_main_table[Watching 8 hours of Coronation coverage, per television '[note 6']]</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electricity-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beis.gov.uk" TargetMode="External"/><Relationship Id="rId6" Type="http://schemas.openxmlformats.org/officeDocument/2006/relationships/hyperlink" Target="https://www.gov.uk/government/statistics/digest-of-uk-energy-statistics-dukes-2022" TargetMode="External"/><Relationship Id="rId5" Type="http://schemas.openxmlformats.org/officeDocument/2006/relationships/hyperlink" Target="mailto:electricitystatistics@beis.gov.uk" TargetMode="External"/><Relationship Id="rId4" Type="http://schemas.openxmlformats.org/officeDocument/2006/relationships/hyperlink" Target="https://www.gov.uk/government/publications/beis-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ur02.safelinks.protection.outlook.com/?url=https%3A%2F%2Fwww.gov.uk%2Fgovernment%2Fstatistics%2Fenergy-trends-section-6-renewables&amp;data=05%7C01%7CMatt.Laycock%40beis.gov.uk%7C0a1489b40ce54521af9d08dad3ae99dc%7Ccbac700502c143ebb497e6492d1b2dd8%7C0%7C0%7C638055044117592987%7CUnknown%7CTWFpbGZsb3d8eyJWIjoiMC4wLjAwMDAiLCJQIjoiV2luMzIiLCJBTiI6Ik1haWwiLCJXVCI6Mn0%3D%7C3000%7C%7C%7C&amp;sdata=tMOdvAHPi3DeAjIfMrt2%2Ffza%2FEBkDynjD%2BpGJgjUl%2B4%3D&amp;reserved=0" TargetMode="External"/><Relationship Id="rId1" Type="http://schemas.openxmlformats.org/officeDocument/2006/relationships/hyperlink" Target="https://www.bbcgoodfood.com/recipes/coronation-quiche"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C1D61-C97A-4BC4-838B-3C7DE76F481D}">
  <dimension ref="A1:Q33"/>
  <sheetViews>
    <sheetView showGridLines="0" tabSelected="1" workbookViewId="0"/>
  </sheetViews>
  <sheetFormatPr defaultColWidth="3.26953125" defaultRowHeight="15.5" x14ac:dyDescent="0.35"/>
  <cols>
    <col min="1" max="1" width="138.7265625" style="20" customWidth="1"/>
    <col min="2" max="2" width="8.26953125" style="2" customWidth="1"/>
    <col min="3" max="3" width="13.26953125" style="2" customWidth="1"/>
    <col min="4" max="4" width="10.26953125" style="2" customWidth="1"/>
    <col min="5" max="5" width="21.26953125" style="2" customWidth="1"/>
    <col min="6" max="6" width="11" style="2" customWidth="1"/>
    <col min="7" max="8" width="8.26953125" style="2" customWidth="1"/>
    <col min="9" max="9" width="22.26953125" style="2" customWidth="1"/>
    <col min="10" max="14" width="3.26953125" style="2"/>
    <col min="15" max="16" width="3.26953125" style="2" customWidth="1"/>
    <col min="17" max="17" width="18.54296875" style="2" customWidth="1"/>
    <col min="18" max="16384" width="3.26953125" style="2"/>
  </cols>
  <sheetData>
    <row r="1" spans="1:5" ht="45" customHeight="1" x14ac:dyDescent="0.35">
      <c r="A1" s="1" t="s">
        <v>0</v>
      </c>
    </row>
    <row r="2" spans="1:5" ht="62" x14ac:dyDescent="0.35">
      <c r="A2" s="3" t="s">
        <v>1</v>
      </c>
    </row>
    <row r="3" spans="1:5" ht="30" customHeight="1" x14ac:dyDescent="0.5">
      <c r="A3" s="4" t="s">
        <v>2</v>
      </c>
    </row>
    <row r="4" spans="1:5" x14ac:dyDescent="0.35">
      <c r="A4" s="87" t="s">
        <v>3</v>
      </c>
    </row>
    <row r="5" spans="1:5" ht="30" customHeight="1" x14ac:dyDescent="0.5">
      <c r="A5" s="4" t="s">
        <v>4</v>
      </c>
    </row>
    <row r="6" spans="1:5" ht="20.25" customHeight="1" x14ac:dyDescent="0.35">
      <c r="A6" s="61" t="s">
        <v>5</v>
      </c>
    </row>
    <row r="7" spans="1:5" ht="30" customHeight="1" x14ac:dyDescent="0.5">
      <c r="A7" s="4" t="s">
        <v>6</v>
      </c>
      <c r="C7" s="5"/>
      <c r="D7" s="5"/>
      <c r="E7" s="6"/>
    </row>
    <row r="8" spans="1:5" ht="31" x14ac:dyDescent="0.35">
      <c r="A8" s="7" t="s">
        <v>7</v>
      </c>
      <c r="C8" s="5"/>
      <c r="D8" s="5"/>
      <c r="E8" s="6"/>
    </row>
    <row r="9" spans="1:5" ht="20.25" customHeight="1" x14ac:dyDescent="0.35">
      <c r="A9" s="8" t="s">
        <v>8</v>
      </c>
      <c r="C9" s="5"/>
      <c r="D9" s="5"/>
      <c r="E9" s="6"/>
    </row>
    <row r="10" spans="1:5" ht="31" x14ac:dyDescent="0.35">
      <c r="A10" s="7" t="s">
        <v>9</v>
      </c>
      <c r="C10" s="5"/>
      <c r="D10" s="5"/>
      <c r="E10" s="6"/>
    </row>
    <row r="11" spans="1:5" x14ac:dyDescent="0.35">
      <c r="A11" s="7"/>
      <c r="C11" s="5"/>
      <c r="D11" s="5"/>
      <c r="E11" s="6"/>
    </row>
    <row r="12" spans="1:5" ht="20.25" customHeight="1" x14ac:dyDescent="0.35">
      <c r="A12" s="7" t="s">
        <v>10</v>
      </c>
      <c r="B12" s="9"/>
      <c r="C12" s="5"/>
      <c r="D12" s="5"/>
      <c r="E12" s="10"/>
    </row>
    <row r="13" spans="1:5" ht="20.25" customHeight="1" x14ac:dyDescent="0.35">
      <c r="A13" s="8" t="s">
        <v>11</v>
      </c>
      <c r="E13" s="11"/>
    </row>
    <row r="14" spans="1:5" ht="20.25" customHeight="1" x14ac:dyDescent="0.35">
      <c r="A14" s="8" t="s">
        <v>12</v>
      </c>
      <c r="C14" s="12"/>
      <c r="E14" s="11"/>
    </row>
    <row r="15" spans="1:5" ht="20.25" customHeight="1" x14ac:dyDescent="0.35">
      <c r="A15" s="8" t="s">
        <v>13</v>
      </c>
      <c r="E15" s="11"/>
    </row>
    <row r="16" spans="1:5" ht="20.25" customHeight="1" x14ac:dyDescent="0.35">
      <c r="A16" s="8" t="s">
        <v>14</v>
      </c>
      <c r="E16" s="11"/>
    </row>
    <row r="17" spans="1:17" ht="30" customHeight="1" x14ac:dyDescent="0.5">
      <c r="A17" s="4" t="s">
        <v>15</v>
      </c>
    </row>
    <row r="18" spans="1:17" ht="20.25" customHeight="1" x14ac:dyDescent="0.35">
      <c r="A18" s="13" t="s">
        <v>16</v>
      </c>
      <c r="B18" s="9"/>
    </row>
    <row r="19" spans="1:17" ht="20.25" customHeight="1" x14ac:dyDescent="0.35">
      <c r="A19" s="7" t="s">
        <v>17</v>
      </c>
      <c r="B19" s="14"/>
      <c r="C19" s="15"/>
      <c r="D19" s="15"/>
      <c r="E19" s="15"/>
      <c r="F19" s="15"/>
      <c r="G19" s="15"/>
      <c r="H19" s="15"/>
      <c r="I19" s="15"/>
      <c r="J19" s="15"/>
      <c r="K19" s="15"/>
      <c r="L19" s="15"/>
      <c r="M19" s="15"/>
      <c r="N19" s="15"/>
    </row>
    <row r="20" spans="1:17" ht="20.25" customHeight="1" x14ac:dyDescent="0.35">
      <c r="A20" s="8" t="s">
        <v>18</v>
      </c>
    </row>
    <row r="21" spans="1:17" ht="20.25" customHeight="1" x14ac:dyDescent="0.35">
      <c r="A21" s="16" t="s">
        <v>19</v>
      </c>
      <c r="B21" s="9"/>
    </row>
    <row r="22" spans="1:17" ht="20.25" customHeight="1" x14ac:dyDescent="0.35">
      <c r="A22" s="13" t="s">
        <v>20</v>
      </c>
      <c r="E22" s="17"/>
      <c r="F22" s="17"/>
      <c r="G22" s="17"/>
      <c r="H22" s="17"/>
      <c r="I22" s="17"/>
      <c r="J22" s="17"/>
      <c r="K22" s="17"/>
      <c r="L22" s="17"/>
    </row>
    <row r="23" spans="1:17" ht="20.25" customHeight="1" x14ac:dyDescent="0.35">
      <c r="A23" s="18" t="s">
        <v>21</v>
      </c>
      <c r="E23" s="17"/>
      <c r="F23" s="17"/>
      <c r="G23" s="17"/>
      <c r="H23" s="17"/>
      <c r="I23" s="17"/>
      <c r="J23" s="17"/>
      <c r="K23" s="17"/>
      <c r="L23" s="17"/>
    </row>
    <row r="24" spans="1:17" ht="20.25" customHeight="1" x14ac:dyDescent="0.35">
      <c r="A24" s="19" t="s">
        <v>22</v>
      </c>
      <c r="E24" s="17"/>
      <c r="F24" s="17"/>
      <c r="G24" s="17"/>
      <c r="H24" s="17"/>
      <c r="I24" s="17"/>
      <c r="J24" s="17"/>
      <c r="K24" s="17"/>
      <c r="L24" s="17"/>
    </row>
    <row r="25" spans="1:17" s="21" customFormat="1" x14ac:dyDescent="0.35">
      <c r="A25" s="20"/>
      <c r="E25" s="17"/>
      <c r="F25" s="17"/>
      <c r="G25" s="17"/>
      <c r="H25" s="17"/>
      <c r="I25" s="17"/>
      <c r="J25" s="17"/>
      <c r="K25" s="17"/>
      <c r="L25" s="17"/>
    </row>
    <row r="26" spans="1:17" x14ac:dyDescent="0.35">
      <c r="E26" s="22"/>
      <c r="F26" s="23"/>
      <c r="G26" s="23"/>
      <c r="H26" s="23"/>
      <c r="I26" s="23"/>
      <c r="J26" s="23"/>
      <c r="K26" s="23"/>
      <c r="L26" s="23"/>
    </row>
    <row r="27" spans="1:17" x14ac:dyDescent="0.35">
      <c r="B27" s="9"/>
    </row>
    <row r="30" spans="1:17" x14ac:dyDescent="0.35">
      <c r="E30" s="24"/>
      <c r="L30" s="23"/>
      <c r="M30" s="23"/>
      <c r="N30" s="23"/>
      <c r="O30" s="23"/>
      <c r="P30" s="23"/>
      <c r="Q30" s="23"/>
    </row>
    <row r="31" spans="1:17" x14ac:dyDescent="0.35">
      <c r="L31" s="25"/>
      <c r="M31" s="17"/>
      <c r="N31" s="17"/>
      <c r="O31" s="17"/>
      <c r="P31" s="17"/>
      <c r="Q31" s="17"/>
    </row>
    <row r="32" spans="1:17" x14ac:dyDescent="0.35">
      <c r="F32" s="23"/>
      <c r="G32" s="23"/>
      <c r="H32" s="23"/>
      <c r="I32" s="23"/>
      <c r="J32" s="23"/>
      <c r="K32" s="23"/>
      <c r="L32" s="25"/>
      <c r="M32" s="17"/>
      <c r="N32" s="17"/>
      <c r="O32" s="17"/>
      <c r="P32" s="17"/>
      <c r="Q32" s="17"/>
    </row>
    <row r="33" spans="12:17" x14ac:dyDescent="0.35">
      <c r="L33" s="23"/>
      <c r="M33" s="23"/>
      <c r="N33" s="23"/>
      <c r="O33" s="23"/>
      <c r="P33" s="23"/>
      <c r="Q33" s="23"/>
    </row>
  </sheetData>
  <hyperlinks>
    <hyperlink ref="A23" r:id="rId1" xr:uid="{18663C1E-23FF-43B7-BD30-F38BDE6BE209}"/>
    <hyperlink ref="A13" r:id="rId2" display="Energy trends publication (opens in a new window) " xr:uid="{84BDE3DD-ABB8-4CEA-9B33-EDE09370DA50}"/>
    <hyperlink ref="A14" r:id="rId3" xr:uid="{4E22F391-78E5-4E0D-B404-76FA043EC225}"/>
    <hyperlink ref="A15" r:id="rId4" location="energy-statistics" xr:uid="{04AA7993-4BBB-4EFF-90D7-4D0BE016D83B}"/>
    <hyperlink ref="A20" r:id="rId5" xr:uid="{2490F4B1-7872-4926-8A99-915902262C4C}"/>
    <hyperlink ref="A16" r:id="rId6" display="Glossary and acronyms (opens in a new window)" xr:uid="{81585454-11E7-4808-A649-0951B5CE0485}"/>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9EC2-BF4B-4306-AF62-22836180400B}">
  <dimension ref="A1:B9"/>
  <sheetViews>
    <sheetView showGridLines="0" workbookViewId="0"/>
  </sheetViews>
  <sheetFormatPr defaultColWidth="8.7265625" defaultRowHeight="13" x14ac:dyDescent="0.3"/>
  <cols>
    <col min="1" max="1" width="92.54296875" style="27" customWidth="1"/>
    <col min="2" max="2" width="31.453125" style="27" customWidth="1"/>
    <col min="3" max="16384" width="8.7265625" style="27"/>
  </cols>
  <sheetData>
    <row r="1" spans="1:2" ht="45" customHeight="1" x14ac:dyDescent="0.3">
      <c r="A1" s="26" t="s">
        <v>23</v>
      </c>
    </row>
    <row r="2" spans="1:2" ht="20.25" customHeight="1" x14ac:dyDescent="0.3">
      <c r="A2" s="28" t="s">
        <v>24</v>
      </c>
    </row>
    <row r="3" spans="1:2" ht="20.25" customHeight="1" x14ac:dyDescent="0.3">
      <c r="A3" s="29" t="s">
        <v>25</v>
      </c>
    </row>
    <row r="4" spans="1:2" ht="30" customHeight="1" x14ac:dyDescent="0.5">
      <c r="A4" s="30" t="s">
        <v>26</v>
      </c>
      <c r="B4" s="31" t="s">
        <v>27</v>
      </c>
    </row>
    <row r="5" spans="1:2" ht="20.25" customHeight="1" x14ac:dyDescent="0.3">
      <c r="A5" s="28" t="s">
        <v>28</v>
      </c>
      <c r="B5" s="32" t="s">
        <v>29</v>
      </c>
    </row>
    <row r="6" spans="1:2" ht="20.25" customHeight="1" x14ac:dyDescent="0.3">
      <c r="A6" s="28" t="s">
        <v>30</v>
      </c>
      <c r="B6" s="32" t="s">
        <v>23</v>
      </c>
    </row>
    <row r="7" spans="1:2" ht="20.25" customHeight="1" x14ac:dyDescent="0.3">
      <c r="A7" s="28" t="s">
        <v>31</v>
      </c>
      <c r="B7" s="32" t="s">
        <v>32</v>
      </c>
    </row>
    <row r="8" spans="1:2" ht="20.25" customHeight="1" x14ac:dyDescent="0.3">
      <c r="A8" s="28" t="s">
        <v>33</v>
      </c>
      <c r="B8" s="32" t="s">
        <v>34</v>
      </c>
    </row>
    <row r="9" spans="1:2" ht="20.25" customHeight="1" x14ac:dyDescent="0.3"/>
  </sheetData>
  <hyperlinks>
    <hyperlink ref="B5" location="'Cover Sheet'!A1" display="Cover Sheet" xr:uid="{F5F3238B-C083-4DE3-8BEC-5E3D86FE113E}"/>
    <hyperlink ref="B6" location="Contents!A1" display="Contents" xr:uid="{D4A65BFD-C65E-42EF-BE0A-F0395E31A609}"/>
    <hyperlink ref="B8" location="'Main Table'!A1" display="Main table (TWh)" xr:uid="{CC756FC5-0E59-49C0-ADFD-9020C3DC7567}"/>
    <hyperlink ref="B7" location="Notes!A1" display="Notes" xr:uid="{DB384756-6D63-48A4-AE93-FD977EA69F5B}"/>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B3258-E474-40EF-A565-FFBEE0D2C74C}">
  <dimension ref="A1:M18"/>
  <sheetViews>
    <sheetView showGridLines="0" workbookViewId="0"/>
  </sheetViews>
  <sheetFormatPr defaultColWidth="8.7265625" defaultRowHeight="15.5" x14ac:dyDescent="0.35"/>
  <cols>
    <col min="1" max="1" width="13" style="71" customWidth="1"/>
    <col min="2" max="2" width="132.81640625" style="71" customWidth="1"/>
    <col min="3" max="16384" width="8.7265625" style="71"/>
  </cols>
  <sheetData>
    <row r="1" spans="1:13" ht="40.15" customHeight="1" x14ac:dyDescent="0.35">
      <c r="A1" s="1" t="s">
        <v>32</v>
      </c>
      <c r="B1" s="33"/>
    </row>
    <row r="2" spans="1:13" ht="20.25" customHeight="1" x14ac:dyDescent="0.35">
      <c r="A2" s="19" t="s">
        <v>35</v>
      </c>
      <c r="B2" s="19"/>
    </row>
    <row r="3" spans="1:13" ht="20.25" customHeight="1" x14ac:dyDescent="0.35">
      <c r="A3" s="19" t="s">
        <v>36</v>
      </c>
      <c r="B3" s="19"/>
    </row>
    <row r="4" spans="1:13" ht="33" customHeight="1" x14ac:dyDescent="0.35">
      <c r="A4" s="72" t="s">
        <v>37</v>
      </c>
      <c r="B4" s="72" t="s">
        <v>38</v>
      </c>
    </row>
    <row r="5" spans="1:13" ht="32.5" customHeight="1" x14ac:dyDescent="0.35">
      <c r="A5" s="73" t="s">
        <v>39</v>
      </c>
      <c r="B5" s="60" t="s">
        <v>40</v>
      </c>
      <c r="C5" s="74"/>
      <c r="D5" s="74"/>
      <c r="E5" s="74"/>
      <c r="F5" s="75"/>
      <c r="G5" s="75"/>
      <c r="H5" s="75"/>
      <c r="I5" s="75"/>
      <c r="J5" s="75"/>
      <c r="K5" s="75"/>
      <c r="L5" s="75"/>
      <c r="M5" s="75"/>
    </row>
    <row r="6" spans="1:13" ht="31" x14ac:dyDescent="0.35">
      <c r="A6" s="73" t="s">
        <v>41</v>
      </c>
      <c r="B6" s="76" t="s">
        <v>42</v>
      </c>
      <c r="C6" s="77"/>
      <c r="D6" s="77"/>
      <c r="E6" s="77"/>
      <c r="F6" s="77"/>
      <c r="G6" s="77"/>
      <c r="H6" s="77"/>
      <c r="I6" s="77"/>
      <c r="J6" s="77"/>
      <c r="K6" s="77"/>
      <c r="L6" s="77"/>
      <c r="M6" s="77"/>
    </row>
    <row r="7" spans="1:13" ht="35.25" customHeight="1" x14ac:dyDescent="0.35">
      <c r="A7" s="73" t="s">
        <v>43</v>
      </c>
      <c r="B7" s="76" t="s">
        <v>44</v>
      </c>
      <c r="C7" s="77"/>
      <c r="D7" s="77"/>
      <c r="E7" s="77"/>
      <c r="F7" s="77"/>
      <c r="G7" s="77"/>
      <c r="H7" s="77"/>
      <c r="I7" s="77"/>
      <c r="J7" s="77"/>
      <c r="K7" s="77"/>
      <c r="L7" s="77"/>
      <c r="M7" s="77"/>
    </row>
    <row r="8" spans="1:13" ht="32.5" customHeight="1" x14ac:dyDescent="0.35">
      <c r="A8" s="73" t="s">
        <v>45</v>
      </c>
      <c r="B8" s="76" t="s">
        <v>46</v>
      </c>
      <c r="C8" s="77"/>
      <c r="D8" s="77"/>
      <c r="E8" s="77"/>
      <c r="F8" s="77"/>
      <c r="G8" s="77"/>
      <c r="H8" s="77"/>
      <c r="I8" s="77"/>
      <c r="J8" s="77"/>
      <c r="K8" s="77"/>
      <c r="L8" s="77"/>
      <c r="M8" s="77"/>
    </row>
    <row r="9" spans="1:13" ht="31" x14ac:dyDescent="0.35">
      <c r="A9" s="78" t="s">
        <v>47</v>
      </c>
      <c r="B9" s="76" t="s">
        <v>48</v>
      </c>
      <c r="C9" s="77"/>
      <c r="D9" s="77"/>
      <c r="E9" s="77"/>
      <c r="F9" s="77"/>
      <c r="G9" s="77"/>
      <c r="H9" s="77"/>
      <c r="I9" s="77"/>
      <c r="J9" s="77"/>
      <c r="K9" s="77"/>
      <c r="L9" s="77"/>
      <c r="M9" s="77"/>
    </row>
    <row r="10" spans="1:13" ht="33" customHeight="1" x14ac:dyDescent="0.35">
      <c r="A10" s="78" t="s">
        <v>49</v>
      </c>
      <c r="B10" s="76" t="s">
        <v>50</v>
      </c>
      <c r="C10" s="77"/>
      <c r="D10" s="77"/>
      <c r="E10" s="77"/>
      <c r="F10" s="77"/>
      <c r="G10" s="77"/>
      <c r="H10" s="77"/>
      <c r="I10" s="77"/>
      <c r="J10" s="77"/>
      <c r="K10" s="77"/>
      <c r="L10" s="77"/>
      <c r="M10" s="77"/>
    </row>
    <row r="11" spans="1:13" ht="39" customHeight="1" x14ac:dyDescent="0.35">
      <c r="A11" s="78" t="s">
        <v>51</v>
      </c>
      <c r="B11" s="79" t="s">
        <v>52</v>
      </c>
      <c r="C11" s="77"/>
      <c r="D11" s="77"/>
      <c r="E11" s="77"/>
      <c r="F11" s="77"/>
      <c r="G11" s="77"/>
      <c r="H11" s="77"/>
      <c r="I11" s="77"/>
      <c r="J11" s="77"/>
      <c r="K11" s="77"/>
      <c r="L11" s="77"/>
      <c r="M11" s="77"/>
    </row>
    <row r="12" spans="1:13" ht="77.25" customHeight="1" x14ac:dyDescent="0.35">
      <c r="A12" s="78" t="s">
        <v>53</v>
      </c>
      <c r="B12" s="80" t="s">
        <v>54</v>
      </c>
      <c r="C12" s="75"/>
      <c r="D12" s="75"/>
      <c r="E12" s="75"/>
      <c r="F12" s="75"/>
      <c r="G12" s="75"/>
      <c r="H12" s="75"/>
      <c r="I12" s="75"/>
      <c r="J12" s="75"/>
      <c r="K12" s="75"/>
      <c r="L12" s="75"/>
      <c r="M12" s="75"/>
    </row>
    <row r="13" spans="1:13" x14ac:dyDescent="0.35">
      <c r="C13" s="75"/>
      <c r="D13" s="81"/>
      <c r="E13" s="81"/>
      <c r="F13" s="75"/>
      <c r="G13" s="75"/>
      <c r="H13" s="75"/>
      <c r="I13" s="75"/>
      <c r="J13" s="75"/>
      <c r="K13" s="75"/>
      <c r="L13" s="75"/>
      <c r="M13" s="75"/>
    </row>
    <row r="14" spans="1:13" ht="30" customHeight="1" x14ac:dyDescent="0.35">
      <c r="C14" s="75"/>
      <c r="D14" s="75"/>
      <c r="E14" s="75"/>
      <c r="F14" s="75"/>
      <c r="G14" s="75"/>
      <c r="H14" s="75"/>
      <c r="I14" s="75"/>
      <c r="J14" s="75"/>
      <c r="K14" s="75"/>
      <c r="L14" s="75"/>
      <c r="M14" s="75"/>
    </row>
    <row r="15" spans="1:13" ht="31.15" customHeight="1" x14ac:dyDescent="0.35">
      <c r="C15" s="75"/>
      <c r="D15" s="75"/>
      <c r="E15" s="75"/>
      <c r="F15" s="75"/>
      <c r="G15" s="75"/>
      <c r="H15" s="75"/>
      <c r="I15" s="75"/>
      <c r="J15" s="75"/>
      <c r="K15" s="75"/>
      <c r="L15" s="75"/>
      <c r="M15" s="75"/>
    </row>
    <row r="16" spans="1:13" x14ac:dyDescent="0.35">
      <c r="C16" s="75"/>
      <c r="D16" s="75"/>
      <c r="E16" s="75"/>
      <c r="F16" s="75"/>
      <c r="G16" s="75"/>
      <c r="H16" s="75"/>
      <c r="I16" s="75"/>
      <c r="J16" s="75"/>
      <c r="K16" s="75"/>
      <c r="L16" s="75"/>
      <c r="M16" s="75"/>
    </row>
    <row r="17" spans="3:13" x14ac:dyDescent="0.35">
      <c r="C17" s="75"/>
      <c r="D17" s="75"/>
      <c r="E17" s="75"/>
      <c r="F17" s="75"/>
      <c r="G17" s="75"/>
      <c r="H17" s="75"/>
      <c r="I17" s="75"/>
      <c r="J17" s="75"/>
      <c r="K17" s="75"/>
      <c r="L17" s="75"/>
      <c r="M17" s="75"/>
    </row>
    <row r="18" spans="3:13" x14ac:dyDescent="0.35">
      <c r="C18" s="75"/>
      <c r="D18" s="75"/>
      <c r="E18" s="75"/>
      <c r="F18" s="75"/>
      <c r="G18" s="75"/>
      <c r="H18" s="75"/>
      <c r="I18" s="75"/>
      <c r="J18" s="75"/>
      <c r="K18" s="75"/>
      <c r="L18" s="75"/>
      <c r="M18" s="75"/>
    </row>
  </sheetData>
  <hyperlinks>
    <hyperlink ref="B7" r:id="rId1" xr:uid="{D41FA757-36B1-4274-9E1A-F34700BA343F}"/>
    <hyperlink ref="B11" r:id="rId2" display="https://eur02.safelinks.protection.outlook.com/?url=https%3A%2F%2Fwww.gov.uk%2Fgovernment%2Fstatistics%2Fenergy-trends-section-6-renewables&amp;data=05%7C01%7CMatt.Laycock%40beis.gov.uk%7C0a1489b40ce54521af9d08dad3ae99dc%7Ccbac700502c143ebb497e6492d1b2dd8%7C0%7C0%7C638055044117592987%7CUnknown%7CTWFpbGZsb3d8eyJWIjoiMC4wLjAwMDAiLCJQIjoiV2luMzIiLCJBTiI6Ik1haWwiLCJXVCI6Mn0%3D%7C3000%7C%7C%7C&amp;sdata=tMOdvAHPi3DeAjIfMrt2%2Ffza%2FEBkDynjD%2BpGJgjUl%2B4%3D&amp;reserved=0" xr:uid="{2806F3E3-077F-4902-B1FA-9E3A5EB8F74F}"/>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595FF-5737-4BE3-ABB1-984857980EC2}">
  <sheetPr>
    <pageSetUpPr fitToPage="1"/>
  </sheetPr>
  <dimension ref="A1:O16"/>
  <sheetViews>
    <sheetView showGridLines="0" zoomScaleNormal="100" workbookViewId="0"/>
  </sheetViews>
  <sheetFormatPr defaultColWidth="4.1796875" defaultRowHeight="14.5" x14ac:dyDescent="0.35"/>
  <cols>
    <col min="1" max="1" width="33.1796875" customWidth="1"/>
    <col min="2" max="2" width="15.1796875" customWidth="1"/>
    <col min="3" max="3" width="17.26953125" customWidth="1"/>
    <col min="4" max="4" width="14.26953125" customWidth="1"/>
    <col min="5" max="5" width="16.7265625" customWidth="1"/>
    <col min="6" max="6" width="17.453125" customWidth="1"/>
    <col min="7" max="7" width="18.453125" customWidth="1"/>
    <col min="8" max="8" width="18.81640625" customWidth="1"/>
    <col min="9" max="9" width="17.54296875" customWidth="1"/>
    <col min="10" max="10" width="18.54296875" customWidth="1"/>
    <col min="11" max="11" width="17.7265625" customWidth="1"/>
    <col min="12" max="12" width="11.453125" customWidth="1"/>
    <col min="13" max="13" width="12.453125" customWidth="1"/>
    <col min="14" max="14" width="13.453125" customWidth="1"/>
    <col min="15" max="15" width="12.7265625" customWidth="1"/>
    <col min="16" max="16" width="9" customWidth="1"/>
    <col min="17" max="17" width="8.1796875" bestFit="1" customWidth="1"/>
    <col min="18" max="18" width="8.7265625" bestFit="1" customWidth="1"/>
    <col min="19" max="19" width="7" bestFit="1" customWidth="1"/>
    <col min="20" max="21" width="8.1796875" bestFit="1" customWidth="1"/>
    <col min="22" max="24" width="6.54296875" customWidth="1"/>
    <col min="25" max="25" width="8" customWidth="1"/>
    <col min="26" max="27" width="6.54296875" customWidth="1"/>
    <col min="257" max="257" width="1.54296875" customWidth="1"/>
    <col min="258" max="258" width="35.54296875" customWidth="1"/>
    <col min="259" max="260" width="9" customWidth="1"/>
    <col min="261" max="261" width="10.7265625" customWidth="1"/>
    <col min="262" max="270" width="8.7265625" customWidth="1"/>
    <col min="271" max="271" width="10.453125" bestFit="1" customWidth="1"/>
    <col min="272" max="272" width="9" customWidth="1"/>
    <col min="273" max="274" width="8.1796875" bestFit="1" customWidth="1"/>
    <col min="275" max="275" width="7" bestFit="1" customWidth="1"/>
    <col min="276" max="277" width="8.1796875" bestFit="1" customWidth="1"/>
    <col min="278" max="280" width="6.54296875" customWidth="1"/>
    <col min="281" max="281" width="8" customWidth="1"/>
    <col min="282" max="283" width="6.54296875" customWidth="1"/>
    <col min="513" max="513" width="1.54296875" customWidth="1"/>
    <col min="514" max="514" width="35.54296875" customWidth="1"/>
    <col min="515" max="516" width="9" customWidth="1"/>
    <col min="517" max="517" width="10.7265625" customWidth="1"/>
    <col min="518" max="526" width="8.7265625" customWidth="1"/>
    <col min="527" max="527" width="10.453125" bestFit="1" customWidth="1"/>
    <col min="528" max="528" width="9" customWidth="1"/>
    <col min="529" max="530" width="8.1796875" bestFit="1" customWidth="1"/>
    <col min="531" max="531" width="7" bestFit="1" customWidth="1"/>
    <col min="532" max="533" width="8.1796875" bestFit="1" customWidth="1"/>
    <col min="534" max="536" width="6.54296875" customWidth="1"/>
    <col min="537" max="537" width="8" customWidth="1"/>
    <col min="538" max="539" width="6.54296875" customWidth="1"/>
    <col min="769" max="769" width="1.54296875" customWidth="1"/>
    <col min="770" max="770" width="35.54296875" customWidth="1"/>
    <col min="771" max="772" width="9" customWidth="1"/>
    <col min="773" max="773" width="10.7265625" customWidth="1"/>
    <col min="774" max="782" width="8.7265625" customWidth="1"/>
    <col min="783" max="783" width="10.453125" bestFit="1" customWidth="1"/>
    <col min="784" max="784" width="9" customWidth="1"/>
    <col min="785" max="786" width="8.1796875" bestFit="1" customWidth="1"/>
    <col min="787" max="787" width="7" bestFit="1" customWidth="1"/>
    <col min="788" max="789" width="8.1796875" bestFit="1" customWidth="1"/>
    <col min="790" max="792" width="6.54296875" customWidth="1"/>
    <col min="793" max="793" width="8" customWidth="1"/>
    <col min="794" max="795" width="6.54296875" customWidth="1"/>
    <col min="1025" max="1025" width="1.54296875" customWidth="1"/>
    <col min="1026" max="1026" width="35.54296875" customWidth="1"/>
    <col min="1027" max="1028" width="9" customWidth="1"/>
    <col min="1029" max="1029" width="10.7265625" customWidth="1"/>
    <col min="1030" max="1038" width="8.7265625" customWidth="1"/>
    <col min="1039" max="1039" width="10.453125" bestFit="1" customWidth="1"/>
    <col min="1040" max="1040" width="9" customWidth="1"/>
    <col min="1041" max="1042" width="8.1796875" bestFit="1" customWidth="1"/>
    <col min="1043" max="1043" width="7" bestFit="1" customWidth="1"/>
    <col min="1044" max="1045" width="8.1796875" bestFit="1" customWidth="1"/>
    <col min="1046" max="1048" width="6.54296875" customWidth="1"/>
    <col min="1049" max="1049" width="8" customWidth="1"/>
    <col min="1050" max="1051" width="6.54296875" customWidth="1"/>
    <col min="1281" max="1281" width="1.54296875" customWidth="1"/>
    <col min="1282" max="1282" width="35.54296875" customWidth="1"/>
    <col min="1283" max="1284" width="9" customWidth="1"/>
    <col min="1285" max="1285" width="10.7265625" customWidth="1"/>
    <col min="1286" max="1294" width="8.7265625" customWidth="1"/>
    <col min="1295" max="1295" width="10.453125" bestFit="1" customWidth="1"/>
    <col min="1296" max="1296" width="9" customWidth="1"/>
    <col min="1297" max="1298" width="8.1796875" bestFit="1" customWidth="1"/>
    <col min="1299" max="1299" width="7" bestFit="1" customWidth="1"/>
    <col min="1300" max="1301" width="8.1796875" bestFit="1" customWidth="1"/>
    <col min="1302" max="1304" width="6.54296875" customWidth="1"/>
    <col min="1305" max="1305" width="8" customWidth="1"/>
    <col min="1306" max="1307" width="6.54296875" customWidth="1"/>
    <col min="1537" max="1537" width="1.54296875" customWidth="1"/>
    <col min="1538" max="1538" width="35.54296875" customWidth="1"/>
    <col min="1539" max="1540" width="9" customWidth="1"/>
    <col min="1541" max="1541" width="10.7265625" customWidth="1"/>
    <col min="1542" max="1550" width="8.7265625" customWidth="1"/>
    <col min="1551" max="1551" width="10.453125" bestFit="1" customWidth="1"/>
    <col min="1552" max="1552" width="9" customWidth="1"/>
    <col min="1553" max="1554" width="8.1796875" bestFit="1" customWidth="1"/>
    <col min="1555" max="1555" width="7" bestFit="1" customWidth="1"/>
    <col min="1556" max="1557" width="8.1796875" bestFit="1" customWidth="1"/>
    <col min="1558" max="1560" width="6.54296875" customWidth="1"/>
    <col min="1561" max="1561" width="8" customWidth="1"/>
    <col min="1562" max="1563" width="6.54296875" customWidth="1"/>
    <col min="1793" max="1793" width="1.54296875" customWidth="1"/>
    <col min="1794" max="1794" width="35.54296875" customWidth="1"/>
    <col min="1795" max="1796" width="9" customWidth="1"/>
    <col min="1797" max="1797" width="10.7265625" customWidth="1"/>
    <col min="1798" max="1806" width="8.7265625" customWidth="1"/>
    <col min="1807" max="1807" width="10.453125" bestFit="1" customWidth="1"/>
    <col min="1808" max="1808" width="9" customWidth="1"/>
    <col min="1809" max="1810" width="8.1796875" bestFit="1" customWidth="1"/>
    <col min="1811" max="1811" width="7" bestFit="1" customWidth="1"/>
    <col min="1812" max="1813" width="8.1796875" bestFit="1" customWidth="1"/>
    <col min="1814" max="1816" width="6.54296875" customWidth="1"/>
    <col min="1817" max="1817" width="8" customWidth="1"/>
    <col min="1818" max="1819" width="6.54296875" customWidth="1"/>
    <col min="2049" max="2049" width="1.54296875" customWidth="1"/>
    <col min="2050" max="2050" width="35.54296875" customWidth="1"/>
    <col min="2051" max="2052" width="9" customWidth="1"/>
    <col min="2053" max="2053" width="10.7265625" customWidth="1"/>
    <col min="2054" max="2062" width="8.7265625" customWidth="1"/>
    <col min="2063" max="2063" width="10.453125" bestFit="1" customWidth="1"/>
    <col min="2064" max="2064" width="9" customWidth="1"/>
    <col min="2065" max="2066" width="8.1796875" bestFit="1" customWidth="1"/>
    <col min="2067" max="2067" width="7" bestFit="1" customWidth="1"/>
    <col min="2068" max="2069" width="8.1796875" bestFit="1" customWidth="1"/>
    <col min="2070" max="2072" width="6.54296875" customWidth="1"/>
    <col min="2073" max="2073" width="8" customWidth="1"/>
    <col min="2074" max="2075" width="6.54296875" customWidth="1"/>
    <col min="2305" max="2305" width="1.54296875" customWidth="1"/>
    <col min="2306" max="2306" width="35.54296875" customWidth="1"/>
    <col min="2307" max="2308" width="9" customWidth="1"/>
    <col min="2309" max="2309" width="10.7265625" customWidth="1"/>
    <col min="2310" max="2318" width="8.7265625" customWidth="1"/>
    <col min="2319" max="2319" width="10.453125" bestFit="1" customWidth="1"/>
    <col min="2320" max="2320" width="9" customWidth="1"/>
    <col min="2321" max="2322" width="8.1796875" bestFit="1" customWidth="1"/>
    <col min="2323" max="2323" width="7" bestFit="1" customWidth="1"/>
    <col min="2324" max="2325" width="8.1796875" bestFit="1" customWidth="1"/>
    <col min="2326" max="2328" width="6.54296875" customWidth="1"/>
    <col min="2329" max="2329" width="8" customWidth="1"/>
    <col min="2330" max="2331" width="6.54296875" customWidth="1"/>
    <col min="2561" max="2561" width="1.54296875" customWidth="1"/>
    <col min="2562" max="2562" width="35.54296875" customWidth="1"/>
    <col min="2563" max="2564" width="9" customWidth="1"/>
    <col min="2565" max="2565" width="10.7265625" customWidth="1"/>
    <col min="2566" max="2574" width="8.7265625" customWidth="1"/>
    <col min="2575" max="2575" width="10.453125" bestFit="1" customWidth="1"/>
    <col min="2576" max="2576" width="9" customWidth="1"/>
    <col min="2577" max="2578" width="8.1796875" bestFit="1" customWidth="1"/>
    <col min="2579" max="2579" width="7" bestFit="1" customWidth="1"/>
    <col min="2580" max="2581" width="8.1796875" bestFit="1" customWidth="1"/>
    <col min="2582" max="2584" width="6.54296875" customWidth="1"/>
    <col min="2585" max="2585" width="8" customWidth="1"/>
    <col min="2586" max="2587" width="6.54296875" customWidth="1"/>
    <col min="2817" max="2817" width="1.54296875" customWidth="1"/>
    <col min="2818" max="2818" width="35.54296875" customWidth="1"/>
    <col min="2819" max="2820" width="9" customWidth="1"/>
    <col min="2821" max="2821" width="10.7265625" customWidth="1"/>
    <col min="2822" max="2830" width="8.7265625" customWidth="1"/>
    <col min="2831" max="2831" width="10.453125" bestFit="1" customWidth="1"/>
    <col min="2832" max="2832" width="9" customWidth="1"/>
    <col min="2833" max="2834" width="8.1796875" bestFit="1" customWidth="1"/>
    <col min="2835" max="2835" width="7" bestFit="1" customWidth="1"/>
    <col min="2836" max="2837" width="8.1796875" bestFit="1" customWidth="1"/>
    <col min="2838" max="2840" width="6.54296875" customWidth="1"/>
    <col min="2841" max="2841" width="8" customWidth="1"/>
    <col min="2842" max="2843" width="6.54296875" customWidth="1"/>
    <col min="3073" max="3073" width="1.54296875" customWidth="1"/>
    <col min="3074" max="3074" width="35.54296875" customWidth="1"/>
    <col min="3075" max="3076" width="9" customWidth="1"/>
    <col min="3077" max="3077" width="10.7265625" customWidth="1"/>
    <col min="3078" max="3086" width="8.7265625" customWidth="1"/>
    <col min="3087" max="3087" width="10.453125" bestFit="1" customWidth="1"/>
    <col min="3088" max="3088" width="9" customWidth="1"/>
    <col min="3089" max="3090" width="8.1796875" bestFit="1" customWidth="1"/>
    <col min="3091" max="3091" width="7" bestFit="1" customWidth="1"/>
    <col min="3092" max="3093" width="8.1796875" bestFit="1" customWidth="1"/>
    <col min="3094" max="3096" width="6.54296875" customWidth="1"/>
    <col min="3097" max="3097" width="8" customWidth="1"/>
    <col min="3098" max="3099" width="6.54296875" customWidth="1"/>
    <col min="3329" max="3329" width="1.54296875" customWidth="1"/>
    <col min="3330" max="3330" width="35.54296875" customWidth="1"/>
    <col min="3331" max="3332" width="9" customWidth="1"/>
    <col min="3333" max="3333" width="10.7265625" customWidth="1"/>
    <col min="3334" max="3342" width="8.7265625" customWidth="1"/>
    <col min="3343" max="3343" width="10.453125" bestFit="1" customWidth="1"/>
    <col min="3344" max="3344" width="9" customWidth="1"/>
    <col min="3345" max="3346" width="8.1796875" bestFit="1" customWidth="1"/>
    <col min="3347" max="3347" width="7" bestFit="1" customWidth="1"/>
    <col min="3348" max="3349" width="8.1796875" bestFit="1" customWidth="1"/>
    <col min="3350" max="3352" width="6.54296875" customWidth="1"/>
    <col min="3353" max="3353" width="8" customWidth="1"/>
    <col min="3354" max="3355" width="6.54296875" customWidth="1"/>
    <col min="3585" max="3585" width="1.54296875" customWidth="1"/>
    <col min="3586" max="3586" width="35.54296875" customWidth="1"/>
    <col min="3587" max="3588" width="9" customWidth="1"/>
    <col min="3589" max="3589" width="10.7265625" customWidth="1"/>
    <col min="3590" max="3598" width="8.7265625" customWidth="1"/>
    <col min="3599" max="3599" width="10.453125" bestFit="1" customWidth="1"/>
    <col min="3600" max="3600" width="9" customWidth="1"/>
    <col min="3601" max="3602" width="8.1796875" bestFit="1" customWidth="1"/>
    <col min="3603" max="3603" width="7" bestFit="1" customWidth="1"/>
    <col min="3604" max="3605" width="8.1796875" bestFit="1" customWidth="1"/>
    <col min="3606" max="3608" width="6.54296875" customWidth="1"/>
    <col min="3609" max="3609" width="8" customWidth="1"/>
    <col min="3610" max="3611" width="6.54296875" customWidth="1"/>
    <col min="3841" max="3841" width="1.54296875" customWidth="1"/>
    <col min="3842" max="3842" width="35.54296875" customWidth="1"/>
    <col min="3843" max="3844" width="9" customWidth="1"/>
    <col min="3845" max="3845" width="10.7265625" customWidth="1"/>
    <col min="3846" max="3854" width="8.7265625" customWidth="1"/>
    <col min="3855" max="3855" width="10.453125" bestFit="1" customWidth="1"/>
    <col min="3856" max="3856" width="9" customWidth="1"/>
    <col min="3857" max="3858" width="8.1796875" bestFit="1" customWidth="1"/>
    <col min="3859" max="3859" width="7" bestFit="1" customWidth="1"/>
    <col min="3860" max="3861" width="8.1796875" bestFit="1" customWidth="1"/>
    <col min="3862" max="3864" width="6.54296875" customWidth="1"/>
    <col min="3865" max="3865" width="8" customWidth="1"/>
    <col min="3866" max="3867" width="6.54296875" customWidth="1"/>
    <col min="4097" max="4097" width="1.54296875" customWidth="1"/>
    <col min="4098" max="4098" width="35.54296875" customWidth="1"/>
    <col min="4099" max="4100" width="9" customWidth="1"/>
    <col min="4101" max="4101" width="10.7265625" customWidth="1"/>
    <col min="4102" max="4110" width="8.7265625" customWidth="1"/>
    <col min="4111" max="4111" width="10.453125" bestFit="1" customWidth="1"/>
    <col min="4112" max="4112" width="9" customWidth="1"/>
    <col min="4113" max="4114" width="8.1796875" bestFit="1" customWidth="1"/>
    <col min="4115" max="4115" width="7" bestFit="1" customWidth="1"/>
    <col min="4116" max="4117" width="8.1796875" bestFit="1" customWidth="1"/>
    <col min="4118" max="4120" width="6.54296875" customWidth="1"/>
    <col min="4121" max="4121" width="8" customWidth="1"/>
    <col min="4122" max="4123" width="6.54296875" customWidth="1"/>
    <col min="4353" max="4353" width="1.54296875" customWidth="1"/>
    <col min="4354" max="4354" width="35.54296875" customWidth="1"/>
    <col min="4355" max="4356" width="9" customWidth="1"/>
    <col min="4357" max="4357" width="10.7265625" customWidth="1"/>
    <col min="4358" max="4366" width="8.7265625" customWidth="1"/>
    <col min="4367" max="4367" width="10.453125" bestFit="1" customWidth="1"/>
    <col min="4368" max="4368" width="9" customWidth="1"/>
    <col min="4369" max="4370" width="8.1796875" bestFit="1" customWidth="1"/>
    <col min="4371" max="4371" width="7" bestFit="1" customWidth="1"/>
    <col min="4372" max="4373" width="8.1796875" bestFit="1" customWidth="1"/>
    <col min="4374" max="4376" width="6.54296875" customWidth="1"/>
    <col min="4377" max="4377" width="8" customWidth="1"/>
    <col min="4378" max="4379" width="6.54296875" customWidth="1"/>
    <col min="4609" max="4609" width="1.54296875" customWidth="1"/>
    <col min="4610" max="4610" width="35.54296875" customWidth="1"/>
    <col min="4611" max="4612" width="9" customWidth="1"/>
    <col min="4613" max="4613" width="10.7265625" customWidth="1"/>
    <col min="4614" max="4622" width="8.7265625" customWidth="1"/>
    <col min="4623" max="4623" width="10.453125" bestFit="1" customWidth="1"/>
    <col min="4624" max="4624" width="9" customWidth="1"/>
    <col min="4625" max="4626" width="8.1796875" bestFit="1" customWidth="1"/>
    <col min="4627" max="4627" width="7" bestFit="1" customWidth="1"/>
    <col min="4628" max="4629" width="8.1796875" bestFit="1" customWidth="1"/>
    <col min="4630" max="4632" width="6.54296875" customWidth="1"/>
    <col min="4633" max="4633" width="8" customWidth="1"/>
    <col min="4634" max="4635" width="6.54296875" customWidth="1"/>
    <col min="4865" max="4865" width="1.54296875" customWidth="1"/>
    <col min="4866" max="4866" width="35.54296875" customWidth="1"/>
    <col min="4867" max="4868" width="9" customWidth="1"/>
    <col min="4869" max="4869" width="10.7265625" customWidth="1"/>
    <col min="4870" max="4878" width="8.7265625" customWidth="1"/>
    <col min="4879" max="4879" width="10.453125" bestFit="1" customWidth="1"/>
    <col min="4880" max="4880" width="9" customWidth="1"/>
    <col min="4881" max="4882" width="8.1796875" bestFit="1" customWidth="1"/>
    <col min="4883" max="4883" width="7" bestFit="1" customWidth="1"/>
    <col min="4884" max="4885" width="8.1796875" bestFit="1" customWidth="1"/>
    <col min="4886" max="4888" width="6.54296875" customWidth="1"/>
    <col min="4889" max="4889" width="8" customWidth="1"/>
    <col min="4890" max="4891" width="6.54296875" customWidth="1"/>
    <col min="5121" max="5121" width="1.54296875" customWidth="1"/>
    <col min="5122" max="5122" width="35.54296875" customWidth="1"/>
    <col min="5123" max="5124" width="9" customWidth="1"/>
    <col min="5125" max="5125" width="10.7265625" customWidth="1"/>
    <col min="5126" max="5134" width="8.7265625" customWidth="1"/>
    <col min="5135" max="5135" width="10.453125" bestFit="1" customWidth="1"/>
    <col min="5136" max="5136" width="9" customWidth="1"/>
    <col min="5137" max="5138" width="8.1796875" bestFit="1" customWidth="1"/>
    <col min="5139" max="5139" width="7" bestFit="1" customWidth="1"/>
    <col min="5140" max="5141" width="8.1796875" bestFit="1" customWidth="1"/>
    <col min="5142" max="5144" width="6.54296875" customWidth="1"/>
    <col min="5145" max="5145" width="8" customWidth="1"/>
    <col min="5146" max="5147" width="6.54296875" customWidth="1"/>
    <col min="5377" max="5377" width="1.54296875" customWidth="1"/>
    <col min="5378" max="5378" width="35.54296875" customWidth="1"/>
    <col min="5379" max="5380" width="9" customWidth="1"/>
    <col min="5381" max="5381" width="10.7265625" customWidth="1"/>
    <col min="5382" max="5390" width="8.7265625" customWidth="1"/>
    <col min="5391" max="5391" width="10.453125" bestFit="1" customWidth="1"/>
    <col min="5392" max="5392" width="9" customWidth="1"/>
    <col min="5393" max="5394" width="8.1796875" bestFit="1" customWidth="1"/>
    <col min="5395" max="5395" width="7" bestFit="1" customWidth="1"/>
    <col min="5396" max="5397" width="8.1796875" bestFit="1" customWidth="1"/>
    <col min="5398" max="5400" width="6.54296875" customWidth="1"/>
    <col min="5401" max="5401" width="8" customWidth="1"/>
    <col min="5402" max="5403" width="6.54296875" customWidth="1"/>
    <col min="5633" max="5633" width="1.54296875" customWidth="1"/>
    <col min="5634" max="5634" width="35.54296875" customWidth="1"/>
    <col min="5635" max="5636" width="9" customWidth="1"/>
    <col min="5637" max="5637" width="10.7265625" customWidth="1"/>
    <col min="5638" max="5646" width="8.7265625" customWidth="1"/>
    <col min="5647" max="5647" width="10.453125" bestFit="1" customWidth="1"/>
    <col min="5648" max="5648" width="9" customWidth="1"/>
    <col min="5649" max="5650" width="8.1796875" bestFit="1" customWidth="1"/>
    <col min="5651" max="5651" width="7" bestFit="1" customWidth="1"/>
    <col min="5652" max="5653" width="8.1796875" bestFit="1" customWidth="1"/>
    <col min="5654" max="5656" width="6.54296875" customWidth="1"/>
    <col min="5657" max="5657" width="8" customWidth="1"/>
    <col min="5658" max="5659" width="6.54296875" customWidth="1"/>
    <col min="5889" max="5889" width="1.54296875" customWidth="1"/>
    <col min="5890" max="5890" width="35.54296875" customWidth="1"/>
    <col min="5891" max="5892" width="9" customWidth="1"/>
    <col min="5893" max="5893" width="10.7265625" customWidth="1"/>
    <col min="5894" max="5902" width="8.7265625" customWidth="1"/>
    <col min="5903" max="5903" width="10.453125" bestFit="1" customWidth="1"/>
    <col min="5904" max="5904" width="9" customWidth="1"/>
    <col min="5905" max="5906" width="8.1796875" bestFit="1" customWidth="1"/>
    <col min="5907" max="5907" width="7" bestFit="1" customWidth="1"/>
    <col min="5908" max="5909" width="8.1796875" bestFit="1" customWidth="1"/>
    <col min="5910" max="5912" width="6.54296875" customWidth="1"/>
    <col min="5913" max="5913" width="8" customWidth="1"/>
    <col min="5914" max="5915" width="6.54296875" customWidth="1"/>
    <col min="6145" max="6145" width="1.54296875" customWidth="1"/>
    <col min="6146" max="6146" width="35.54296875" customWidth="1"/>
    <col min="6147" max="6148" width="9" customWidth="1"/>
    <col min="6149" max="6149" width="10.7265625" customWidth="1"/>
    <col min="6150" max="6158" width="8.7265625" customWidth="1"/>
    <col min="6159" max="6159" width="10.453125" bestFit="1" customWidth="1"/>
    <col min="6160" max="6160" width="9" customWidth="1"/>
    <col min="6161" max="6162" width="8.1796875" bestFit="1" customWidth="1"/>
    <col min="6163" max="6163" width="7" bestFit="1" customWidth="1"/>
    <col min="6164" max="6165" width="8.1796875" bestFit="1" customWidth="1"/>
    <col min="6166" max="6168" width="6.54296875" customWidth="1"/>
    <col min="6169" max="6169" width="8" customWidth="1"/>
    <col min="6170" max="6171" width="6.54296875" customWidth="1"/>
    <col min="6401" max="6401" width="1.54296875" customWidth="1"/>
    <col min="6402" max="6402" width="35.54296875" customWidth="1"/>
    <col min="6403" max="6404" width="9" customWidth="1"/>
    <col min="6405" max="6405" width="10.7265625" customWidth="1"/>
    <col min="6406" max="6414" width="8.7265625" customWidth="1"/>
    <col min="6415" max="6415" width="10.453125" bestFit="1" customWidth="1"/>
    <col min="6416" max="6416" width="9" customWidth="1"/>
    <col min="6417" max="6418" width="8.1796875" bestFit="1" customWidth="1"/>
    <col min="6419" max="6419" width="7" bestFit="1" customWidth="1"/>
    <col min="6420" max="6421" width="8.1796875" bestFit="1" customWidth="1"/>
    <col min="6422" max="6424" width="6.54296875" customWidth="1"/>
    <col min="6425" max="6425" width="8" customWidth="1"/>
    <col min="6426" max="6427" width="6.54296875" customWidth="1"/>
    <col min="6657" max="6657" width="1.54296875" customWidth="1"/>
    <col min="6658" max="6658" width="35.54296875" customWidth="1"/>
    <col min="6659" max="6660" width="9" customWidth="1"/>
    <col min="6661" max="6661" width="10.7265625" customWidth="1"/>
    <col min="6662" max="6670" width="8.7265625" customWidth="1"/>
    <col min="6671" max="6671" width="10.453125" bestFit="1" customWidth="1"/>
    <col min="6672" max="6672" width="9" customWidth="1"/>
    <col min="6673" max="6674" width="8.1796875" bestFit="1" customWidth="1"/>
    <col min="6675" max="6675" width="7" bestFit="1" customWidth="1"/>
    <col min="6676" max="6677" width="8.1796875" bestFit="1" customWidth="1"/>
    <col min="6678" max="6680" width="6.54296875" customWidth="1"/>
    <col min="6681" max="6681" width="8" customWidth="1"/>
    <col min="6682" max="6683" width="6.54296875" customWidth="1"/>
    <col min="6913" max="6913" width="1.54296875" customWidth="1"/>
    <col min="6914" max="6914" width="35.54296875" customWidth="1"/>
    <col min="6915" max="6916" width="9" customWidth="1"/>
    <col min="6917" max="6917" width="10.7265625" customWidth="1"/>
    <col min="6918" max="6926" width="8.7265625" customWidth="1"/>
    <col min="6927" max="6927" width="10.453125" bestFit="1" customWidth="1"/>
    <col min="6928" max="6928" width="9" customWidth="1"/>
    <col min="6929" max="6930" width="8.1796875" bestFit="1" customWidth="1"/>
    <col min="6931" max="6931" width="7" bestFit="1" customWidth="1"/>
    <col min="6932" max="6933" width="8.1796875" bestFit="1" customWidth="1"/>
    <col min="6934" max="6936" width="6.54296875" customWidth="1"/>
    <col min="6937" max="6937" width="8" customWidth="1"/>
    <col min="6938" max="6939" width="6.54296875" customWidth="1"/>
    <col min="7169" max="7169" width="1.54296875" customWidth="1"/>
    <col min="7170" max="7170" width="35.54296875" customWidth="1"/>
    <col min="7171" max="7172" width="9" customWidth="1"/>
    <col min="7173" max="7173" width="10.7265625" customWidth="1"/>
    <col min="7174" max="7182" width="8.7265625" customWidth="1"/>
    <col min="7183" max="7183" width="10.453125" bestFit="1" customWidth="1"/>
    <col min="7184" max="7184" width="9" customWidth="1"/>
    <col min="7185" max="7186" width="8.1796875" bestFit="1" customWidth="1"/>
    <col min="7187" max="7187" width="7" bestFit="1" customWidth="1"/>
    <col min="7188" max="7189" width="8.1796875" bestFit="1" customWidth="1"/>
    <col min="7190" max="7192" width="6.54296875" customWidth="1"/>
    <col min="7193" max="7193" width="8" customWidth="1"/>
    <col min="7194" max="7195" width="6.54296875" customWidth="1"/>
    <col min="7425" max="7425" width="1.54296875" customWidth="1"/>
    <col min="7426" max="7426" width="35.54296875" customWidth="1"/>
    <col min="7427" max="7428" width="9" customWidth="1"/>
    <col min="7429" max="7429" width="10.7265625" customWidth="1"/>
    <col min="7430" max="7438" width="8.7265625" customWidth="1"/>
    <col min="7439" max="7439" width="10.453125" bestFit="1" customWidth="1"/>
    <col min="7440" max="7440" width="9" customWidth="1"/>
    <col min="7441" max="7442" width="8.1796875" bestFit="1" customWidth="1"/>
    <col min="7443" max="7443" width="7" bestFit="1" customWidth="1"/>
    <col min="7444" max="7445" width="8.1796875" bestFit="1" customWidth="1"/>
    <col min="7446" max="7448" width="6.54296875" customWidth="1"/>
    <col min="7449" max="7449" width="8" customWidth="1"/>
    <col min="7450" max="7451" width="6.54296875" customWidth="1"/>
    <col min="7681" max="7681" width="1.54296875" customWidth="1"/>
    <col min="7682" max="7682" width="35.54296875" customWidth="1"/>
    <col min="7683" max="7684" width="9" customWidth="1"/>
    <col min="7685" max="7685" width="10.7265625" customWidth="1"/>
    <col min="7686" max="7694" width="8.7265625" customWidth="1"/>
    <col min="7695" max="7695" width="10.453125" bestFit="1" customWidth="1"/>
    <col min="7696" max="7696" width="9" customWidth="1"/>
    <col min="7697" max="7698" width="8.1796875" bestFit="1" customWidth="1"/>
    <col min="7699" max="7699" width="7" bestFit="1" customWidth="1"/>
    <col min="7700" max="7701" width="8.1796875" bestFit="1" customWidth="1"/>
    <col min="7702" max="7704" width="6.54296875" customWidth="1"/>
    <col min="7705" max="7705" width="8" customWidth="1"/>
    <col min="7706" max="7707" width="6.54296875" customWidth="1"/>
    <col min="7937" max="7937" width="1.54296875" customWidth="1"/>
    <col min="7938" max="7938" width="35.54296875" customWidth="1"/>
    <col min="7939" max="7940" width="9" customWidth="1"/>
    <col min="7941" max="7941" width="10.7265625" customWidth="1"/>
    <col min="7942" max="7950" width="8.7265625" customWidth="1"/>
    <col min="7951" max="7951" width="10.453125" bestFit="1" customWidth="1"/>
    <col min="7952" max="7952" width="9" customWidth="1"/>
    <col min="7953" max="7954" width="8.1796875" bestFit="1" customWidth="1"/>
    <col min="7955" max="7955" width="7" bestFit="1" customWidth="1"/>
    <col min="7956" max="7957" width="8.1796875" bestFit="1" customWidth="1"/>
    <col min="7958" max="7960" width="6.54296875" customWidth="1"/>
    <col min="7961" max="7961" width="8" customWidth="1"/>
    <col min="7962" max="7963" width="6.54296875" customWidth="1"/>
    <col min="8193" max="8193" width="1.54296875" customWidth="1"/>
    <col min="8194" max="8194" width="35.54296875" customWidth="1"/>
    <col min="8195" max="8196" width="9" customWidth="1"/>
    <col min="8197" max="8197" width="10.7265625" customWidth="1"/>
    <col min="8198" max="8206" width="8.7265625" customWidth="1"/>
    <col min="8207" max="8207" width="10.453125" bestFit="1" customWidth="1"/>
    <col min="8208" max="8208" width="9" customWidth="1"/>
    <col min="8209" max="8210" width="8.1796875" bestFit="1" customWidth="1"/>
    <col min="8211" max="8211" width="7" bestFit="1" customWidth="1"/>
    <col min="8212" max="8213" width="8.1796875" bestFit="1" customWidth="1"/>
    <col min="8214" max="8216" width="6.54296875" customWidth="1"/>
    <col min="8217" max="8217" width="8" customWidth="1"/>
    <col min="8218" max="8219" width="6.54296875" customWidth="1"/>
    <col min="8449" max="8449" width="1.54296875" customWidth="1"/>
    <col min="8450" max="8450" width="35.54296875" customWidth="1"/>
    <col min="8451" max="8452" width="9" customWidth="1"/>
    <col min="8453" max="8453" width="10.7265625" customWidth="1"/>
    <col min="8454" max="8462" width="8.7265625" customWidth="1"/>
    <col min="8463" max="8463" width="10.453125" bestFit="1" customWidth="1"/>
    <col min="8464" max="8464" width="9" customWidth="1"/>
    <col min="8465" max="8466" width="8.1796875" bestFit="1" customWidth="1"/>
    <col min="8467" max="8467" width="7" bestFit="1" customWidth="1"/>
    <col min="8468" max="8469" width="8.1796875" bestFit="1" customWidth="1"/>
    <col min="8470" max="8472" width="6.54296875" customWidth="1"/>
    <col min="8473" max="8473" width="8" customWidth="1"/>
    <col min="8474" max="8475" width="6.54296875" customWidth="1"/>
    <col min="8705" max="8705" width="1.54296875" customWidth="1"/>
    <col min="8706" max="8706" width="35.54296875" customWidth="1"/>
    <col min="8707" max="8708" width="9" customWidth="1"/>
    <col min="8709" max="8709" width="10.7265625" customWidth="1"/>
    <col min="8710" max="8718" width="8.7265625" customWidth="1"/>
    <col min="8719" max="8719" width="10.453125" bestFit="1" customWidth="1"/>
    <col min="8720" max="8720" width="9" customWidth="1"/>
    <col min="8721" max="8722" width="8.1796875" bestFit="1" customWidth="1"/>
    <col min="8723" max="8723" width="7" bestFit="1" customWidth="1"/>
    <col min="8724" max="8725" width="8.1796875" bestFit="1" customWidth="1"/>
    <col min="8726" max="8728" width="6.54296875" customWidth="1"/>
    <col min="8729" max="8729" width="8" customWidth="1"/>
    <col min="8730" max="8731" width="6.54296875" customWidth="1"/>
    <col min="8961" max="8961" width="1.54296875" customWidth="1"/>
    <col min="8962" max="8962" width="35.54296875" customWidth="1"/>
    <col min="8963" max="8964" width="9" customWidth="1"/>
    <col min="8965" max="8965" width="10.7265625" customWidth="1"/>
    <col min="8966" max="8974" width="8.7265625" customWidth="1"/>
    <col min="8975" max="8975" width="10.453125" bestFit="1" customWidth="1"/>
    <col min="8976" max="8976" width="9" customWidth="1"/>
    <col min="8977" max="8978" width="8.1796875" bestFit="1" customWidth="1"/>
    <col min="8979" max="8979" width="7" bestFit="1" customWidth="1"/>
    <col min="8980" max="8981" width="8.1796875" bestFit="1" customWidth="1"/>
    <col min="8982" max="8984" width="6.54296875" customWidth="1"/>
    <col min="8985" max="8985" width="8" customWidth="1"/>
    <col min="8986" max="8987" width="6.54296875" customWidth="1"/>
    <col min="9217" max="9217" width="1.54296875" customWidth="1"/>
    <col min="9218" max="9218" width="35.54296875" customWidth="1"/>
    <col min="9219" max="9220" width="9" customWidth="1"/>
    <col min="9221" max="9221" width="10.7265625" customWidth="1"/>
    <col min="9222" max="9230" width="8.7265625" customWidth="1"/>
    <col min="9231" max="9231" width="10.453125" bestFit="1" customWidth="1"/>
    <col min="9232" max="9232" width="9" customWidth="1"/>
    <col min="9233" max="9234" width="8.1796875" bestFit="1" customWidth="1"/>
    <col min="9235" max="9235" width="7" bestFit="1" customWidth="1"/>
    <col min="9236" max="9237" width="8.1796875" bestFit="1" customWidth="1"/>
    <col min="9238" max="9240" width="6.54296875" customWidth="1"/>
    <col min="9241" max="9241" width="8" customWidth="1"/>
    <col min="9242" max="9243" width="6.54296875" customWidth="1"/>
    <col min="9473" max="9473" width="1.54296875" customWidth="1"/>
    <col min="9474" max="9474" width="35.54296875" customWidth="1"/>
    <col min="9475" max="9476" width="9" customWidth="1"/>
    <col min="9477" max="9477" width="10.7265625" customWidth="1"/>
    <col min="9478" max="9486" width="8.7265625" customWidth="1"/>
    <col min="9487" max="9487" width="10.453125" bestFit="1" customWidth="1"/>
    <col min="9488" max="9488" width="9" customWidth="1"/>
    <col min="9489" max="9490" width="8.1796875" bestFit="1" customWidth="1"/>
    <col min="9491" max="9491" width="7" bestFit="1" customWidth="1"/>
    <col min="9492" max="9493" width="8.1796875" bestFit="1" customWidth="1"/>
    <col min="9494" max="9496" width="6.54296875" customWidth="1"/>
    <col min="9497" max="9497" width="8" customWidth="1"/>
    <col min="9498" max="9499" width="6.54296875" customWidth="1"/>
    <col min="9729" max="9729" width="1.54296875" customWidth="1"/>
    <col min="9730" max="9730" width="35.54296875" customWidth="1"/>
    <col min="9731" max="9732" width="9" customWidth="1"/>
    <col min="9733" max="9733" width="10.7265625" customWidth="1"/>
    <col min="9734" max="9742" width="8.7265625" customWidth="1"/>
    <col min="9743" max="9743" width="10.453125" bestFit="1" customWidth="1"/>
    <col min="9744" max="9744" width="9" customWidth="1"/>
    <col min="9745" max="9746" width="8.1796875" bestFit="1" customWidth="1"/>
    <col min="9747" max="9747" width="7" bestFit="1" customWidth="1"/>
    <col min="9748" max="9749" width="8.1796875" bestFit="1" customWidth="1"/>
    <col min="9750" max="9752" width="6.54296875" customWidth="1"/>
    <col min="9753" max="9753" width="8" customWidth="1"/>
    <col min="9754" max="9755" width="6.54296875" customWidth="1"/>
    <col min="9985" max="9985" width="1.54296875" customWidth="1"/>
    <col min="9986" max="9986" width="35.54296875" customWidth="1"/>
    <col min="9987" max="9988" width="9" customWidth="1"/>
    <col min="9989" max="9989" width="10.7265625" customWidth="1"/>
    <col min="9990" max="9998" width="8.7265625" customWidth="1"/>
    <col min="9999" max="9999" width="10.453125" bestFit="1" customWidth="1"/>
    <col min="10000" max="10000" width="9" customWidth="1"/>
    <col min="10001" max="10002" width="8.1796875" bestFit="1" customWidth="1"/>
    <col min="10003" max="10003" width="7" bestFit="1" customWidth="1"/>
    <col min="10004" max="10005" width="8.1796875" bestFit="1" customWidth="1"/>
    <col min="10006" max="10008" width="6.54296875" customWidth="1"/>
    <col min="10009" max="10009" width="8" customWidth="1"/>
    <col min="10010" max="10011" width="6.54296875" customWidth="1"/>
    <col min="10241" max="10241" width="1.54296875" customWidth="1"/>
    <col min="10242" max="10242" width="35.54296875" customWidth="1"/>
    <col min="10243" max="10244" width="9" customWidth="1"/>
    <col min="10245" max="10245" width="10.7265625" customWidth="1"/>
    <col min="10246" max="10254" width="8.7265625" customWidth="1"/>
    <col min="10255" max="10255" width="10.453125" bestFit="1" customWidth="1"/>
    <col min="10256" max="10256" width="9" customWidth="1"/>
    <col min="10257" max="10258" width="8.1796875" bestFit="1" customWidth="1"/>
    <col min="10259" max="10259" width="7" bestFit="1" customWidth="1"/>
    <col min="10260" max="10261" width="8.1796875" bestFit="1" customWidth="1"/>
    <col min="10262" max="10264" width="6.54296875" customWidth="1"/>
    <col min="10265" max="10265" width="8" customWidth="1"/>
    <col min="10266" max="10267" width="6.54296875" customWidth="1"/>
    <col min="10497" max="10497" width="1.54296875" customWidth="1"/>
    <col min="10498" max="10498" width="35.54296875" customWidth="1"/>
    <col min="10499" max="10500" width="9" customWidth="1"/>
    <col min="10501" max="10501" width="10.7265625" customWidth="1"/>
    <col min="10502" max="10510" width="8.7265625" customWidth="1"/>
    <col min="10511" max="10511" width="10.453125" bestFit="1" customWidth="1"/>
    <col min="10512" max="10512" width="9" customWidth="1"/>
    <col min="10513" max="10514" width="8.1796875" bestFit="1" customWidth="1"/>
    <col min="10515" max="10515" width="7" bestFit="1" customWidth="1"/>
    <col min="10516" max="10517" width="8.1796875" bestFit="1" customWidth="1"/>
    <col min="10518" max="10520" width="6.54296875" customWidth="1"/>
    <col min="10521" max="10521" width="8" customWidth="1"/>
    <col min="10522" max="10523" width="6.54296875" customWidth="1"/>
    <col min="10753" max="10753" width="1.54296875" customWidth="1"/>
    <col min="10754" max="10754" width="35.54296875" customWidth="1"/>
    <col min="10755" max="10756" width="9" customWidth="1"/>
    <col min="10757" max="10757" width="10.7265625" customWidth="1"/>
    <col min="10758" max="10766" width="8.7265625" customWidth="1"/>
    <col min="10767" max="10767" width="10.453125" bestFit="1" customWidth="1"/>
    <col min="10768" max="10768" width="9" customWidth="1"/>
    <col min="10769" max="10770" width="8.1796875" bestFit="1" customWidth="1"/>
    <col min="10771" max="10771" width="7" bestFit="1" customWidth="1"/>
    <col min="10772" max="10773" width="8.1796875" bestFit="1" customWidth="1"/>
    <col min="10774" max="10776" width="6.54296875" customWidth="1"/>
    <col min="10777" max="10777" width="8" customWidth="1"/>
    <col min="10778" max="10779" width="6.54296875" customWidth="1"/>
    <col min="11009" max="11009" width="1.54296875" customWidth="1"/>
    <col min="11010" max="11010" width="35.54296875" customWidth="1"/>
    <col min="11011" max="11012" width="9" customWidth="1"/>
    <col min="11013" max="11013" width="10.7265625" customWidth="1"/>
    <col min="11014" max="11022" width="8.7265625" customWidth="1"/>
    <col min="11023" max="11023" width="10.453125" bestFit="1" customWidth="1"/>
    <col min="11024" max="11024" width="9" customWidth="1"/>
    <col min="11025" max="11026" width="8.1796875" bestFit="1" customWidth="1"/>
    <col min="11027" max="11027" width="7" bestFit="1" customWidth="1"/>
    <col min="11028" max="11029" width="8.1796875" bestFit="1" customWidth="1"/>
    <col min="11030" max="11032" width="6.54296875" customWidth="1"/>
    <col min="11033" max="11033" width="8" customWidth="1"/>
    <col min="11034" max="11035" width="6.54296875" customWidth="1"/>
    <col min="11265" max="11265" width="1.54296875" customWidth="1"/>
    <col min="11266" max="11266" width="35.54296875" customWidth="1"/>
    <col min="11267" max="11268" width="9" customWidth="1"/>
    <col min="11269" max="11269" width="10.7265625" customWidth="1"/>
    <col min="11270" max="11278" width="8.7265625" customWidth="1"/>
    <col min="11279" max="11279" width="10.453125" bestFit="1" customWidth="1"/>
    <col min="11280" max="11280" width="9" customWidth="1"/>
    <col min="11281" max="11282" width="8.1796875" bestFit="1" customWidth="1"/>
    <col min="11283" max="11283" width="7" bestFit="1" customWidth="1"/>
    <col min="11284" max="11285" width="8.1796875" bestFit="1" customWidth="1"/>
    <col min="11286" max="11288" width="6.54296875" customWidth="1"/>
    <col min="11289" max="11289" width="8" customWidth="1"/>
    <col min="11290" max="11291" width="6.54296875" customWidth="1"/>
    <col min="11521" max="11521" width="1.54296875" customWidth="1"/>
    <col min="11522" max="11522" width="35.54296875" customWidth="1"/>
    <col min="11523" max="11524" width="9" customWidth="1"/>
    <col min="11525" max="11525" width="10.7265625" customWidth="1"/>
    <col min="11526" max="11534" width="8.7265625" customWidth="1"/>
    <col min="11535" max="11535" width="10.453125" bestFit="1" customWidth="1"/>
    <col min="11536" max="11536" width="9" customWidth="1"/>
    <col min="11537" max="11538" width="8.1796875" bestFit="1" customWidth="1"/>
    <col min="11539" max="11539" width="7" bestFit="1" customWidth="1"/>
    <col min="11540" max="11541" width="8.1796875" bestFit="1" customWidth="1"/>
    <col min="11542" max="11544" width="6.54296875" customWidth="1"/>
    <col min="11545" max="11545" width="8" customWidth="1"/>
    <col min="11546" max="11547" width="6.54296875" customWidth="1"/>
    <col min="11777" max="11777" width="1.54296875" customWidth="1"/>
    <col min="11778" max="11778" width="35.54296875" customWidth="1"/>
    <col min="11779" max="11780" width="9" customWidth="1"/>
    <col min="11781" max="11781" width="10.7265625" customWidth="1"/>
    <col min="11782" max="11790" width="8.7265625" customWidth="1"/>
    <col min="11791" max="11791" width="10.453125" bestFit="1" customWidth="1"/>
    <col min="11792" max="11792" width="9" customWidth="1"/>
    <col min="11793" max="11794" width="8.1796875" bestFit="1" customWidth="1"/>
    <col min="11795" max="11795" width="7" bestFit="1" customWidth="1"/>
    <col min="11796" max="11797" width="8.1796875" bestFit="1" customWidth="1"/>
    <col min="11798" max="11800" width="6.54296875" customWidth="1"/>
    <col min="11801" max="11801" width="8" customWidth="1"/>
    <col min="11802" max="11803" width="6.54296875" customWidth="1"/>
    <col min="12033" max="12033" width="1.54296875" customWidth="1"/>
    <col min="12034" max="12034" width="35.54296875" customWidth="1"/>
    <col min="12035" max="12036" width="9" customWidth="1"/>
    <col min="12037" max="12037" width="10.7265625" customWidth="1"/>
    <col min="12038" max="12046" width="8.7265625" customWidth="1"/>
    <col min="12047" max="12047" width="10.453125" bestFit="1" customWidth="1"/>
    <col min="12048" max="12048" width="9" customWidth="1"/>
    <col min="12049" max="12050" width="8.1796875" bestFit="1" customWidth="1"/>
    <col min="12051" max="12051" width="7" bestFit="1" customWidth="1"/>
    <col min="12052" max="12053" width="8.1796875" bestFit="1" customWidth="1"/>
    <col min="12054" max="12056" width="6.54296875" customWidth="1"/>
    <col min="12057" max="12057" width="8" customWidth="1"/>
    <col min="12058" max="12059" width="6.54296875" customWidth="1"/>
    <col min="12289" max="12289" width="1.54296875" customWidth="1"/>
    <col min="12290" max="12290" width="35.54296875" customWidth="1"/>
    <col min="12291" max="12292" width="9" customWidth="1"/>
    <col min="12293" max="12293" width="10.7265625" customWidth="1"/>
    <col min="12294" max="12302" width="8.7265625" customWidth="1"/>
    <col min="12303" max="12303" width="10.453125" bestFit="1" customWidth="1"/>
    <col min="12304" max="12304" width="9" customWidth="1"/>
    <col min="12305" max="12306" width="8.1796875" bestFit="1" customWidth="1"/>
    <col min="12307" max="12307" width="7" bestFit="1" customWidth="1"/>
    <col min="12308" max="12309" width="8.1796875" bestFit="1" customWidth="1"/>
    <col min="12310" max="12312" width="6.54296875" customWidth="1"/>
    <col min="12313" max="12313" width="8" customWidth="1"/>
    <col min="12314" max="12315" width="6.54296875" customWidth="1"/>
    <col min="12545" max="12545" width="1.54296875" customWidth="1"/>
    <col min="12546" max="12546" width="35.54296875" customWidth="1"/>
    <col min="12547" max="12548" width="9" customWidth="1"/>
    <col min="12549" max="12549" width="10.7265625" customWidth="1"/>
    <col min="12550" max="12558" width="8.7265625" customWidth="1"/>
    <col min="12559" max="12559" width="10.453125" bestFit="1" customWidth="1"/>
    <col min="12560" max="12560" width="9" customWidth="1"/>
    <col min="12561" max="12562" width="8.1796875" bestFit="1" customWidth="1"/>
    <col min="12563" max="12563" width="7" bestFit="1" customWidth="1"/>
    <col min="12564" max="12565" width="8.1796875" bestFit="1" customWidth="1"/>
    <col min="12566" max="12568" width="6.54296875" customWidth="1"/>
    <col min="12569" max="12569" width="8" customWidth="1"/>
    <col min="12570" max="12571" width="6.54296875" customWidth="1"/>
    <col min="12801" max="12801" width="1.54296875" customWidth="1"/>
    <col min="12802" max="12802" width="35.54296875" customWidth="1"/>
    <col min="12803" max="12804" width="9" customWidth="1"/>
    <col min="12805" max="12805" width="10.7265625" customWidth="1"/>
    <col min="12806" max="12814" width="8.7265625" customWidth="1"/>
    <col min="12815" max="12815" width="10.453125" bestFit="1" customWidth="1"/>
    <col min="12816" max="12816" width="9" customWidth="1"/>
    <col min="12817" max="12818" width="8.1796875" bestFit="1" customWidth="1"/>
    <col min="12819" max="12819" width="7" bestFit="1" customWidth="1"/>
    <col min="12820" max="12821" width="8.1796875" bestFit="1" customWidth="1"/>
    <col min="12822" max="12824" width="6.54296875" customWidth="1"/>
    <col min="12825" max="12825" width="8" customWidth="1"/>
    <col min="12826" max="12827" width="6.54296875" customWidth="1"/>
    <col min="13057" max="13057" width="1.54296875" customWidth="1"/>
    <col min="13058" max="13058" width="35.54296875" customWidth="1"/>
    <col min="13059" max="13060" width="9" customWidth="1"/>
    <col min="13061" max="13061" width="10.7265625" customWidth="1"/>
    <col min="13062" max="13070" width="8.7265625" customWidth="1"/>
    <col min="13071" max="13071" width="10.453125" bestFit="1" customWidth="1"/>
    <col min="13072" max="13072" width="9" customWidth="1"/>
    <col min="13073" max="13074" width="8.1796875" bestFit="1" customWidth="1"/>
    <col min="13075" max="13075" width="7" bestFit="1" customWidth="1"/>
    <col min="13076" max="13077" width="8.1796875" bestFit="1" customWidth="1"/>
    <col min="13078" max="13080" width="6.54296875" customWidth="1"/>
    <col min="13081" max="13081" width="8" customWidth="1"/>
    <col min="13082" max="13083" width="6.54296875" customWidth="1"/>
    <col min="13313" max="13313" width="1.54296875" customWidth="1"/>
    <col min="13314" max="13314" width="35.54296875" customWidth="1"/>
    <col min="13315" max="13316" width="9" customWidth="1"/>
    <col min="13317" max="13317" width="10.7265625" customWidth="1"/>
    <col min="13318" max="13326" width="8.7265625" customWidth="1"/>
    <col min="13327" max="13327" width="10.453125" bestFit="1" customWidth="1"/>
    <col min="13328" max="13328" width="9" customWidth="1"/>
    <col min="13329" max="13330" width="8.1796875" bestFit="1" customWidth="1"/>
    <col min="13331" max="13331" width="7" bestFit="1" customWidth="1"/>
    <col min="13332" max="13333" width="8.1796875" bestFit="1" customWidth="1"/>
    <col min="13334" max="13336" width="6.54296875" customWidth="1"/>
    <col min="13337" max="13337" width="8" customWidth="1"/>
    <col min="13338" max="13339" width="6.54296875" customWidth="1"/>
    <col min="13569" max="13569" width="1.54296875" customWidth="1"/>
    <col min="13570" max="13570" width="35.54296875" customWidth="1"/>
    <col min="13571" max="13572" width="9" customWidth="1"/>
    <col min="13573" max="13573" width="10.7265625" customWidth="1"/>
    <col min="13574" max="13582" width="8.7265625" customWidth="1"/>
    <col min="13583" max="13583" width="10.453125" bestFit="1" customWidth="1"/>
    <col min="13584" max="13584" width="9" customWidth="1"/>
    <col min="13585" max="13586" width="8.1796875" bestFit="1" customWidth="1"/>
    <col min="13587" max="13587" width="7" bestFit="1" customWidth="1"/>
    <col min="13588" max="13589" width="8.1796875" bestFit="1" customWidth="1"/>
    <col min="13590" max="13592" width="6.54296875" customWidth="1"/>
    <col min="13593" max="13593" width="8" customWidth="1"/>
    <col min="13594" max="13595" width="6.54296875" customWidth="1"/>
    <col min="13825" max="13825" width="1.54296875" customWidth="1"/>
    <col min="13826" max="13826" width="35.54296875" customWidth="1"/>
    <col min="13827" max="13828" width="9" customWidth="1"/>
    <col min="13829" max="13829" width="10.7265625" customWidth="1"/>
    <col min="13830" max="13838" width="8.7265625" customWidth="1"/>
    <col min="13839" max="13839" width="10.453125" bestFit="1" customWidth="1"/>
    <col min="13840" max="13840" width="9" customWidth="1"/>
    <col min="13841" max="13842" width="8.1796875" bestFit="1" customWidth="1"/>
    <col min="13843" max="13843" width="7" bestFit="1" customWidth="1"/>
    <col min="13844" max="13845" width="8.1796875" bestFit="1" customWidth="1"/>
    <col min="13846" max="13848" width="6.54296875" customWidth="1"/>
    <col min="13849" max="13849" width="8" customWidth="1"/>
    <col min="13850" max="13851" width="6.54296875" customWidth="1"/>
    <col min="14081" max="14081" width="1.54296875" customWidth="1"/>
    <col min="14082" max="14082" width="35.54296875" customWidth="1"/>
    <col min="14083" max="14084" width="9" customWidth="1"/>
    <col min="14085" max="14085" width="10.7265625" customWidth="1"/>
    <col min="14086" max="14094" width="8.7265625" customWidth="1"/>
    <col min="14095" max="14095" width="10.453125" bestFit="1" customWidth="1"/>
    <col min="14096" max="14096" width="9" customWidth="1"/>
    <col min="14097" max="14098" width="8.1796875" bestFit="1" customWidth="1"/>
    <col min="14099" max="14099" width="7" bestFit="1" customWidth="1"/>
    <col min="14100" max="14101" width="8.1796875" bestFit="1" customWidth="1"/>
    <col min="14102" max="14104" width="6.54296875" customWidth="1"/>
    <col min="14105" max="14105" width="8" customWidth="1"/>
    <col min="14106" max="14107" width="6.54296875" customWidth="1"/>
    <col min="14337" max="14337" width="1.54296875" customWidth="1"/>
    <col min="14338" max="14338" width="35.54296875" customWidth="1"/>
    <col min="14339" max="14340" width="9" customWidth="1"/>
    <col min="14341" max="14341" width="10.7265625" customWidth="1"/>
    <col min="14342" max="14350" width="8.7265625" customWidth="1"/>
    <col min="14351" max="14351" width="10.453125" bestFit="1" customWidth="1"/>
    <col min="14352" max="14352" width="9" customWidth="1"/>
    <col min="14353" max="14354" width="8.1796875" bestFit="1" customWidth="1"/>
    <col min="14355" max="14355" width="7" bestFit="1" customWidth="1"/>
    <col min="14356" max="14357" width="8.1796875" bestFit="1" customWidth="1"/>
    <col min="14358" max="14360" width="6.54296875" customWidth="1"/>
    <col min="14361" max="14361" width="8" customWidth="1"/>
    <col min="14362" max="14363" width="6.54296875" customWidth="1"/>
    <col min="14593" max="14593" width="1.54296875" customWidth="1"/>
    <col min="14594" max="14594" width="35.54296875" customWidth="1"/>
    <col min="14595" max="14596" width="9" customWidth="1"/>
    <col min="14597" max="14597" width="10.7265625" customWidth="1"/>
    <col min="14598" max="14606" width="8.7265625" customWidth="1"/>
    <col min="14607" max="14607" width="10.453125" bestFit="1" customWidth="1"/>
    <col min="14608" max="14608" width="9" customWidth="1"/>
    <col min="14609" max="14610" width="8.1796875" bestFit="1" customWidth="1"/>
    <col min="14611" max="14611" width="7" bestFit="1" customWidth="1"/>
    <col min="14612" max="14613" width="8.1796875" bestFit="1" customWidth="1"/>
    <col min="14614" max="14616" width="6.54296875" customWidth="1"/>
    <col min="14617" max="14617" width="8" customWidth="1"/>
    <col min="14618" max="14619" width="6.54296875" customWidth="1"/>
    <col min="14849" max="14849" width="1.54296875" customWidth="1"/>
    <col min="14850" max="14850" width="35.54296875" customWidth="1"/>
    <col min="14851" max="14852" width="9" customWidth="1"/>
    <col min="14853" max="14853" width="10.7265625" customWidth="1"/>
    <col min="14854" max="14862" width="8.7265625" customWidth="1"/>
    <col min="14863" max="14863" width="10.453125" bestFit="1" customWidth="1"/>
    <col min="14864" max="14864" width="9" customWidth="1"/>
    <col min="14865" max="14866" width="8.1796875" bestFit="1" customWidth="1"/>
    <col min="14867" max="14867" width="7" bestFit="1" customWidth="1"/>
    <col min="14868" max="14869" width="8.1796875" bestFit="1" customWidth="1"/>
    <col min="14870" max="14872" width="6.54296875" customWidth="1"/>
    <col min="14873" max="14873" width="8" customWidth="1"/>
    <col min="14874" max="14875" width="6.54296875" customWidth="1"/>
    <col min="15105" max="15105" width="1.54296875" customWidth="1"/>
    <col min="15106" max="15106" width="35.54296875" customWidth="1"/>
    <col min="15107" max="15108" width="9" customWidth="1"/>
    <col min="15109" max="15109" width="10.7265625" customWidth="1"/>
    <col min="15110" max="15118" width="8.7265625" customWidth="1"/>
    <col min="15119" max="15119" width="10.453125" bestFit="1" customWidth="1"/>
    <col min="15120" max="15120" width="9" customWidth="1"/>
    <col min="15121" max="15122" width="8.1796875" bestFit="1" customWidth="1"/>
    <col min="15123" max="15123" width="7" bestFit="1" customWidth="1"/>
    <col min="15124" max="15125" width="8.1796875" bestFit="1" customWidth="1"/>
    <col min="15126" max="15128" width="6.54296875" customWidth="1"/>
    <col min="15129" max="15129" width="8" customWidth="1"/>
    <col min="15130" max="15131" width="6.54296875" customWidth="1"/>
    <col min="15361" max="15361" width="1.54296875" customWidth="1"/>
    <col min="15362" max="15362" width="35.54296875" customWidth="1"/>
    <col min="15363" max="15364" width="9" customWidth="1"/>
    <col min="15365" max="15365" width="10.7265625" customWidth="1"/>
    <col min="15366" max="15374" width="8.7265625" customWidth="1"/>
    <col min="15375" max="15375" width="10.453125" bestFit="1" customWidth="1"/>
    <col min="15376" max="15376" width="9" customWidth="1"/>
    <col min="15377" max="15378" width="8.1796875" bestFit="1" customWidth="1"/>
    <col min="15379" max="15379" width="7" bestFit="1" customWidth="1"/>
    <col min="15380" max="15381" width="8.1796875" bestFit="1" customWidth="1"/>
    <col min="15382" max="15384" width="6.54296875" customWidth="1"/>
    <col min="15385" max="15385" width="8" customWidth="1"/>
    <col min="15386" max="15387" width="6.54296875" customWidth="1"/>
    <col min="15617" max="15617" width="1.54296875" customWidth="1"/>
    <col min="15618" max="15618" width="35.54296875" customWidth="1"/>
    <col min="15619" max="15620" width="9" customWidth="1"/>
    <col min="15621" max="15621" width="10.7265625" customWidth="1"/>
    <col min="15622" max="15630" width="8.7265625" customWidth="1"/>
    <col min="15631" max="15631" width="10.453125" bestFit="1" customWidth="1"/>
    <col min="15632" max="15632" width="9" customWidth="1"/>
    <col min="15633" max="15634" width="8.1796875" bestFit="1" customWidth="1"/>
    <col min="15635" max="15635" width="7" bestFit="1" customWidth="1"/>
    <col min="15636" max="15637" width="8.1796875" bestFit="1" customWidth="1"/>
    <col min="15638" max="15640" width="6.54296875" customWidth="1"/>
    <col min="15641" max="15641" width="8" customWidth="1"/>
    <col min="15642" max="15643" width="6.54296875" customWidth="1"/>
    <col min="15873" max="15873" width="1.54296875" customWidth="1"/>
    <col min="15874" max="15874" width="35.54296875" customWidth="1"/>
    <col min="15875" max="15876" width="9" customWidth="1"/>
    <col min="15877" max="15877" width="10.7265625" customWidth="1"/>
    <col min="15878" max="15886" width="8.7265625" customWidth="1"/>
    <col min="15887" max="15887" width="10.453125" bestFit="1" customWidth="1"/>
    <col min="15888" max="15888" width="9" customWidth="1"/>
    <col min="15889" max="15890" width="8.1796875" bestFit="1" customWidth="1"/>
    <col min="15891" max="15891" width="7" bestFit="1" customWidth="1"/>
    <col min="15892" max="15893" width="8.1796875" bestFit="1" customWidth="1"/>
    <col min="15894" max="15896" width="6.54296875" customWidth="1"/>
    <col min="15897" max="15897" width="8" customWidth="1"/>
    <col min="15898" max="15899" width="6.54296875" customWidth="1"/>
    <col min="16129" max="16129" width="1.54296875" customWidth="1"/>
    <col min="16130" max="16130" width="35.54296875" customWidth="1"/>
    <col min="16131" max="16132" width="9" customWidth="1"/>
    <col min="16133" max="16133" width="10.7265625" customWidth="1"/>
    <col min="16134" max="16142" width="8.7265625" customWidth="1"/>
    <col min="16143" max="16143" width="10.453125" bestFit="1" customWidth="1"/>
    <col min="16144" max="16144" width="9" customWidth="1"/>
    <col min="16145" max="16146" width="8.1796875" bestFit="1" customWidth="1"/>
    <col min="16147" max="16147" width="7" bestFit="1" customWidth="1"/>
    <col min="16148" max="16149" width="8.1796875" bestFit="1" customWidth="1"/>
    <col min="16150" max="16152" width="6.54296875" customWidth="1"/>
    <col min="16153" max="16153" width="8" customWidth="1"/>
    <col min="16154" max="16155" width="6.54296875" customWidth="1"/>
  </cols>
  <sheetData>
    <row r="1" spans="1:15" ht="45" customHeight="1" x14ac:dyDescent="0.35">
      <c r="A1" s="1" t="s">
        <v>55</v>
      </c>
      <c r="B1" s="34"/>
      <c r="C1" s="35"/>
      <c r="D1" s="35"/>
      <c r="E1" s="35"/>
      <c r="F1" s="35"/>
      <c r="G1" s="35"/>
      <c r="H1" s="35"/>
      <c r="I1" s="35"/>
      <c r="J1" s="35"/>
      <c r="K1" s="35"/>
      <c r="L1" s="35"/>
      <c r="M1" s="35"/>
      <c r="N1" s="35"/>
      <c r="O1" s="35"/>
    </row>
    <row r="2" spans="1:15" ht="20.25" customHeight="1" x14ac:dyDescent="0.35">
      <c r="A2" s="36" t="s">
        <v>56</v>
      </c>
      <c r="B2" s="19"/>
      <c r="C2" s="19"/>
      <c r="D2" s="19"/>
      <c r="E2" s="19"/>
      <c r="F2" s="19"/>
      <c r="G2" s="19"/>
      <c r="H2" s="19"/>
      <c r="I2" s="19"/>
      <c r="J2" s="19"/>
      <c r="K2" s="19"/>
      <c r="L2" s="19"/>
      <c r="M2" s="19"/>
      <c r="N2" s="19"/>
      <c r="O2" s="19"/>
    </row>
    <row r="3" spans="1:15" ht="20.25" customHeight="1" x14ac:dyDescent="0.35">
      <c r="A3" s="19" t="s">
        <v>57</v>
      </c>
      <c r="B3" s="33"/>
      <c r="C3" s="33"/>
      <c r="D3" s="33"/>
      <c r="E3" s="33"/>
      <c r="F3" s="33"/>
      <c r="G3" s="33"/>
      <c r="H3" s="33"/>
      <c r="I3" s="33"/>
      <c r="J3" s="33"/>
      <c r="K3" s="33"/>
      <c r="L3" s="33"/>
      <c r="M3" s="33"/>
      <c r="N3" s="33"/>
      <c r="O3" s="33"/>
    </row>
    <row r="4" spans="1:15" ht="20.25" customHeight="1" x14ac:dyDescent="0.35">
      <c r="A4" s="19" t="s">
        <v>58</v>
      </c>
      <c r="B4" s="33"/>
      <c r="C4" s="33"/>
      <c r="D4" s="33"/>
      <c r="E4" s="33"/>
      <c r="F4" s="33"/>
      <c r="G4" s="33"/>
      <c r="H4" s="33"/>
      <c r="I4" s="33"/>
      <c r="J4" s="33"/>
      <c r="K4" s="33"/>
      <c r="L4" s="33"/>
      <c r="M4" s="33"/>
      <c r="N4" s="33"/>
      <c r="O4" s="33"/>
    </row>
    <row r="5" spans="1:15" ht="30" customHeight="1" thickBot="1" x14ac:dyDescent="0.55000000000000004">
      <c r="A5" s="4" t="s">
        <v>59</v>
      </c>
      <c r="B5" s="37"/>
      <c r="C5" s="37"/>
      <c r="D5" s="37"/>
      <c r="E5" s="37"/>
      <c r="F5" s="37"/>
      <c r="G5" s="37"/>
      <c r="H5" s="37"/>
      <c r="I5" s="37"/>
      <c r="J5" s="37"/>
      <c r="K5" s="37"/>
      <c r="L5" s="37"/>
      <c r="M5" s="37"/>
      <c r="N5" s="37"/>
      <c r="O5" s="38"/>
    </row>
    <row r="6" spans="1:15" ht="58" x14ac:dyDescent="0.35">
      <c r="A6" s="56" t="s">
        <v>60</v>
      </c>
      <c r="B6" s="57" t="s">
        <v>61</v>
      </c>
      <c r="C6" s="67" t="s">
        <v>62</v>
      </c>
      <c r="D6" s="62" t="s">
        <v>63</v>
      </c>
      <c r="E6" s="82" t="s">
        <v>64</v>
      </c>
      <c r="F6" s="82" t="s">
        <v>65</v>
      </c>
      <c r="G6" s="84" t="s">
        <v>66</v>
      </c>
    </row>
    <row r="7" spans="1:15" ht="20.25" customHeight="1" x14ac:dyDescent="0.35">
      <c r="A7" s="41" t="s">
        <v>67</v>
      </c>
      <c r="B7" s="42" t="s">
        <v>68</v>
      </c>
      <c r="C7" s="68">
        <v>0.1908</v>
      </c>
      <c r="D7" s="63">
        <v>2.1</v>
      </c>
      <c r="E7" s="83">
        <v>1</v>
      </c>
      <c r="F7" s="86">
        <v>5.0000000000000001E-3</v>
      </c>
      <c r="G7" s="83">
        <v>0.4</v>
      </c>
    </row>
    <row r="8" spans="1:15" ht="30" customHeight="1" x14ac:dyDescent="0.5">
      <c r="A8" s="4" t="s">
        <v>69</v>
      </c>
      <c r="B8" s="45"/>
      <c r="C8" s="46"/>
      <c r="D8" s="46"/>
      <c r="E8" s="47"/>
      <c r="F8" s="48"/>
      <c r="G8" s="48"/>
      <c r="H8" s="48"/>
      <c r="I8" s="48"/>
      <c r="J8" s="48"/>
      <c r="K8" s="46"/>
      <c r="L8" s="48"/>
      <c r="M8" s="48"/>
      <c r="N8" s="48"/>
      <c r="O8" s="48"/>
    </row>
    <row r="9" spans="1:15" ht="62" x14ac:dyDescent="0.35">
      <c r="A9" s="58" t="s">
        <v>70</v>
      </c>
      <c r="B9" s="59" t="s">
        <v>71</v>
      </c>
      <c r="C9" s="39" t="s">
        <v>72</v>
      </c>
      <c r="D9" s="40" t="s">
        <v>73</v>
      </c>
      <c r="E9" s="49" t="s">
        <v>74</v>
      </c>
      <c r="F9" s="40" t="s">
        <v>75</v>
      </c>
      <c r="G9" s="64" t="s">
        <v>76</v>
      </c>
      <c r="H9" s="40" t="s">
        <v>77</v>
      </c>
      <c r="I9" s="40" t="s">
        <v>78</v>
      </c>
      <c r="J9" s="40" t="s">
        <v>79</v>
      </c>
    </row>
    <row r="10" spans="1:15" ht="20.25" customHeight="1" x14ac:dyDescent="0.35">
      <c r="A10" s="50" t="s">
        <v>80</v>
      </c>
      <c r="B10" s="51" t="s">
        <v>81</v>
      </c>
      <c r="C10" s="52">
        <f>2672/1000</f>
        <v>2.6720000000000002</v>
      </c>
      <c r="D10" s="43">
        <v>0.41</v>
      </c>
      <c r="E10" s="53">
        <f>Electricity_generated_main_table[[#This Row],[Electricity capacity, GW '[note 7']]]*Electricity_generated_main_table[[#This Row],[Load factor '[note 8']]]*24</f>
        <v>26.292480000000001</v>
      </c>
      <c r="F10" s="69" cm="1">
        <f t="array" ref="F10">Electricity_generated_main_table[[#This Row],[Avg electricity generated per day, GWh]]/Fuel_used_main_table[Boiling a kettle full of water for making tea '[note 2']]</f>
        <v>137.80125786163524</v>
      </c>
      <c r="G10" s="65" cm="1">
        <f t="array" ref="G10">Electricity_generated_main_table[[#This Row],[Avg electricity generated per day, GWh]]/Fuel_used_main_table[One Coronation Quiche cooked in electric oven '[note 3']]</f>
        <v>12.520228571428571</v>
      </c>
      <c r="H10" s="69" cm="1">
        <f t="array" ref="H10">Electricity_generated_main_table[[#This Row],[Avg electricity generated per day, GWh]]/Fuel_used_main_table[One six minute shower '[note 4']]</f>
        <v>26.292480000000001</v>
      </c>
      <c r="I10" s="69" cm="1">
        <f t="array" ref="I10">Electricity_generated_main_table[[#This Row],[Avg electricity generated per day, GWh]]/Fuel_used_main_table[Charging one smartphone '[note 5']]</f>
        <v>5258.4960000000001</v>
      </c>
      <c r="J10" s="69" cm="1">
        <f t="array" ref="J10">Electricity_generated_main_table[[#This Row],[Avg electricity generated per day, GWh]]/Fuel_used_main_table[Watching 8 hours of Coronation coverage, per television '[note 6']]</f>
        <v>65.731200000000001</v>
      </c>
    </row>
    <row r="11" spans="1:15" ht="20.25" customHeight="1" x14ac:dyDescent="0.35">
      <c r="A11" s="54" t="s">
        <v>82</v>
      </c>
      <c r="B11" s="51" t="s">
        <v>81</v>
      </c>
      <c r="C11" s="52">
        <f>695/1000</f>
        <v>0.69499999999999995</v>
      </c>
      <c r="D11" s="43">
        <v>0.11</v>
      </c>
      <c r="E11" s="53">
        <f>Electricity_generated_main_table[[#This Row],[Electricity capacity, GW '[note 7']]]*Electricity_generated_main_table[[#This Row],[Load factor '[note 8']]]*24</f>
        <v>1.8347999999999998</v>
      </c>
      <c r="F11" s="70" cm="1">
        <f t="array" ref="F11">Electricity_generated_main_table[[#This Row],[Avg electricity generated per day, GWh]]/Fuel_used_main_table[Boiling a kettle full of water for making tea '[note 2']]</f>
        <v>9.6163522012578611</v>
      </c>
      <c r="G11" s="66" cm="1">
        <f t="array" ref="G11">Electricity_generated_main_table[[#This Row],[Avg electricity generated per day, GWh]]/Fuel_used_main_table[One Coronation Quiche cooked in electric oven '[note 3']]</f>
        <v>0.87371428571428555</v>
      </c>
      <c r="H11" s="69" cm="1">
        <f t="array" ref="H11">Electricity_generated_main_table[[#This Row],[Avg electricity generated per day, GWh]]/Fuel_used_main_table[One six minute shower '[note 4']]</f>
        <v>1.8347999999999998</v>
      </c>
      <c r="I11" s="70" cm="1">
        <f t="array" ref="I11">Electricity_generated_main_table[[#This Row],[Avg electricity generated per day, GWh]]/Fuel_used_main_table[Charging one smartphone '[note 5']]</f>
        <v>366.95999999999992</v>
      </c>
      <c r="J11" s="85" cm="1">
        <f t="array" ref="J11">Electricity_generated_main_table[[#This Row],[Avg electricity generated per day, GWh]]/Fuel_used_main_table[Watching 8 hours of Coronation coverage, per television '[note 6']]</f>
        <v>4.5869999999999989</v>
      </c>
    </row>
    <row r="12" spans="1:15" ht="20.25" customHeight="1" x14ac:dyDescent="0.35">
      <c r="A12" s="54" t="s">
        <v>83</v>
      </c>
      <c r="B12" s="51" t="s">
        <v>81</v>
      </c>
      <c r="C12" s="52">
        <f>3790/1000</f>
        <v>3.79</v>
      </c>
      <c r="D12" s="43">
        <v>0.34870000000000001</v>
      </c>
      <c r="E12" s="53">
        <f>Electricity_generated_main_table[[#This Row],[Electricity capacity, GW '[note 7']]]*Electricity_generated_main_table[[#This Row],[Load factor '[note 8']]]*24</f>
        <v>31.717752000000004</v>
      </c>
      <c r="F12" s="69" cm="1">
        <f t="array" ref="F12">Electricity_generated_main_table[[#This Row],[Avg electricity generated per day, GWh]]/Fuel_used_main_table[Boiling a kettle full of water for making tea '[note 2']]</f>
        <v>166.23559748427675</v>
      </c>
      <c r="G12" s="65" cm="1">
        <f t="array" ref="G12">Electricity_generated_main_table[[#This Row],[Avg electricity generated per day, GWh]]/Fuel_used_main_table[One Coronation Quiche cooked in electric oven '[note 3']]</f>
        <v>15.10369142857143</v>
      </c>
      <c r="H12" s="69" cm="1">
        <f t="array" ref="H12">Electricity_generated_main_table[[#This Row],[Avg electricity generated per day, GWh]]/Fuel_used_main_table[One six minute shower '[note 4']]</f>
        <v>31.717752000000004</v>
      </c>
      <c r="I12" s="69" cm="1">
        <f t="array" ref="I12">Electricity_generated_main_table[[#This Row],[Avg electricity generated per day, GWh]]/Fuel_used_main_table[Charging one smartphone '[note 5']]</f>
        <v>6343.550400000001</v>
      </c>
      <c r="J12" s="69" cm="1">
        <f t="array" ref="J12">Electricity_generated_main_table[[#This Row],[Avg electricity generated per day, GWh]]/Fuel_used_main_table[Watching 8 hours of Coronation coverage, per television '[note 6']]</f>
        <v>79.294380000000004</v>
      </c>
    </row>
    <row r="13" spans="1:15" ht="20.25" customHeight="1" x14ac:dyDescent="0.35">
      <c r="A13" s="54" t="s">
        <v>84</v>
      </c>
      <c r="B13" s="51" t="s">
        <v>85</v>
      </c>
      <c r="C13" s="52">
        <f>28759/1000</f>
        <v>28.759</v>
      </c>
      <c r="D13" s="43">
        <v>0.34</v>
      </c>
      <c r="E13" s="53">
        <f>Electricity_generated_main_table[[#This Row],[Electricity capacity, GW '[note 7']]]*Electricity_generated_main_table[[#This Row],[Load factor '[note 8']]]*24</f>
        <v>234.67344</v>
      </c>
      <c r="F13" s="69" cm="1">
        <f t="array" ref="F13">Electricity_generated_main_table[[#This Row],[Avg electricity generated per day, GWh]]/Fuel_used_main_table[Boiling a kettle full of water for making tea '[note 2']]</f>
        <v>1229.9446540880504</v>
      </c>
      <c r="G13" s="65" cm="1">
        <f t="array" ref="G13">Electricity_generated_main_table[[#This Row],[Avg electricity generated per day, GWh]]/Fuel_used_main_table[One Coronation Quiche cooked in electric oven '[note 3']]</f>
        <v>111.74925714285713</v>
      </c>
      <c r="H13" s="69" cm="1">
        <f t="array" ref="H13">Electricity_generated_main_table[[#This Row],[Avg electricity generated per day, GWh]]/Fuel_used_main_table[One six minute shower '[note 4']]</f>
        <v>234.67344</v>
      </c>
      <c r="I13" s="69" cm="1">
        <f t="array" ref="I13">Electricity_generated_main_table[[#This Row],[Avg electricity generated per day, GWh]]/Fuel_used_main_table[Charging one smartphone '[note 5']]</f>
        <v>46934.688000000002</v>
      </c>
      <c r="J13" s="69" cm="1">
        <f t="array" ref="J13">Electricity_generated_main_table[[#This Row],[Avg electricity generated per day, GWh]]/Fuel_used_main_table[Watching 8 hours of Coronation coverage, per television '[note 6']]</f>
        <v>586.68359999999996</v>
      </c>
    </row>
    <row r="14" spans="1:15" ht="20.25" customHeight="1" x14ac:dyDescent="0.35">
      <c r="A14" s="54" t="s">
        <v>86</v>
      </c>
      <c r="B14" s="44" t="s">
        <v>85</v>
      </c>
      <c r="C14" s="52">
        <f>14660/1000</f>
        <v>14.66</v>
      </c>
      <c r="D14" s="43">
        <v>0.11</v>
      </c>
      <c r="E14" s="53">
        <f>Electricity_generated_main_table[[#This Row],[Electricity capacity, GW '[note 7']]]*Electricity_generated_main_table[[#This Row],[Load factor '[note 8']]]*24</f>
        <v>38.702399999999997</v>
      </c>
      <c r="F14" s="69" cm="1">
        <f t="array" ref="F14">Electricity_generated_main_table[[#This Row],[Avg electricity generated per day, GWh]]/Fuel_used_main_table[Boiling a kettle full of water for making tea '[note 2']]</f>
        <v>202.84276729559747</v>
      </c>
      <c r="G14" s="65" cm="1">
        <f t="array" ref="G14">Electricity_generated_main_table[[#This Row],[Avg electricity generated per day, GWh]]/Fuel_used_main_table[One Coronation Quiche cooked in electric oven '[note 3']]</f>
        <v>18.429714285714283</v>
      </c>
      <c r="H14" s="69" cm="1">
        <f t="array" ref="H14">Electricity_generated_main_table[[#This Row],[Avg electricity generated per day, GWh]]/Fuel_used_main_table[One six minute shower '[note 4']]</f>
        <v>38.702399999999997</v>
      </c>
      <c r="I14" s="69" cm="1">
        <f t="array" ref="I14">Electricity_generated_main_table[[#This Row],[Avg electricity generated per day, GWh]]/Fuel_used_main_table[Charging one smartphone '[note 5']]</f>
        <v>7740.48</v>
      </c>
      <c r="J14" s="69" cm="1">
        <f t="array" ref="J14">Electricity_generated_main_table[[#This Row],[Avg electricity generated per day, GWh]]/Fuel_used_main_table[Watching 8 hours of Coronation coverage, per television '[note 6']]</f>
        <v>96.755999999999986</v>
      </c>
    </row>
    <row r="15" spans="1:15" ht="20.25" customHeight="1" x14ac:dyDescent="0.35">
      <c r="A15" s="54" t="s">
        <v>87</v>
      </c>
      <c r="B15" s="51" t="s">
        <v>85</v>
      </c>
      <c r="C15" s="52">
        <f>53492/1000</f>
        <v>53.491999999999997</v>
      </c>
      <c r="D15" s="43">
        <v>0.30055599999999999</v>
      </c>
      <c r="E15" s="53">
        <f>Electricity_generated_main_table[[#This Row],[Electricity capacity, GW '[note 7']]]*Electricity_generated_main_table[[#This Row],[Load factor '[note 8']]]*24</f>
        <v>385.856197248</v>
      </c>
      <c r="F15" s="69" cm="1">
        <f t="array" ref="F15">Electricity_generated_main_table[[#This Row],[Avg electricity generated per day, GWh]]/Fuel_used_main_table[Boiling a kettle full of water for making tea '[note 2']]</f>
        <v>2022.3071134591196</v>
      </c>
      <c r="G15" s="65" cm="1">
        <f t="array" ref="G15">Electricity_generated_main_table[[#This Row],[Avg electricity generated per day, GWh]]/Fuel_used_main_table[One Coronation Quiche cooked in electric oven '[note 3']]</f>
        <v>183.74104630857141</v>
      </c>
      <c r="H15" s="69" cm="1">
        <f t="array" ref="H15">Electricity_generated_main_table[[#This Row],[Avg electricity generated per day, GWh]]/Fuel_used_main_table[One six minute shower '[note 4']]</f>
        <v>385.856197248</v>
      </c>
      <c r="I15" s="69" cm="1">
        <f t="array" ref="I15">Electricity_generated_main_table[[#This Row],[Avg electricity generated per day, GWh]]/Fuel_used_main_table[Charging one smartphone '[note 5']]</f>
        <v>77171.239449600005</v>
      </c>
      <c r="J15" s="69" cm="1">
        <f t="array" ref="J15">Electricity_generated_main_table[[#This Row],[Avg electricity generated per day, GWh]]/Fuel_used_main_table[Watching 8 hours of Coronation coverage, per television '[note 6']]</f>
        <v>964.64049311999997</v>
      </c>
    </row>
    <row r="16" spans="1:15" ht="20.25" customHeight="1" x14ac:dyDescent="0.35">
      <c r="A16" s="54" t="s">
        <v>88</v>
      </c>
      <c r="B16" s="55" t="s">
        <v>89</v>
      </c>
      <c r="C16" s="52">
        <v>3.2</v>
      </c>
      <c r="D16" s="43">
        <v>0.9</v>
      </c>
      <c r="E16" s="53">
        <f>Electricity_generated_main_table[[#This Row],[Electricity capacity, GW '[note 7']]]*Electricity_generated_main_table[[#This Row],[Load factor '[note 8']]]*24</f>
        <v>69.12</v>
      </c>
      <c r="F16" s="69" cm="1">
        <f t="array" ref="F16">Electricity_generated_main_table[[#This Row],[Avg electricity generated per day, GWh]]/Fuel_used_main_table[Boiling a kettle full of water for making tea '[note 2']]</f>
        <v>362.26415094339626</v>
      </c>
      <c r="G16" s="65" cm="1">
        <f t="array" ref="G16">Electricity_generated_main_table[[#This Row],[Avg electricity generated per day, GWh]]/Fuel_used_main_table[One Coronation Quiche cooked in electric oven '[note 3']]</f>
        <v>32.914285714285718</v>
      </c>
      <c r="H16" s="69" cm="1">
        <f t="array" ref="H16">Electricity_generated_main_table[[#This Row],[Avg electricity generated per day, GWh]]/Fuel_used_main_table[One six minute shower '[note 4']]</f>
        <v>69.12</v>
      </c>
      <c r="I16" s="69" cm="1">
        <f t="array" ref="I16">Electricity_generated_main_table[[#This Row],[Avg electricity generated per day, GWh]]/Fuel_used_main_table[Charging one smartphone '[note 5']]</f>
        <v>13824</v>
      </c>
      <c r="J16" s="69" cm="1">
        <f t="array" ref="J16">Electricity_generated_main_table[[#This Row],[Avg electricity generated per day, GWh]]/Fuel_used_main_table[Watching 8 hours of Coronation coverage, per television '[note 6']]</f>
        <v>172.8</v>
      </c>
    </row>
  </sheetData>
  <pageMargins left="0.51181102362204722" right="0.51181102362204722" top="0.78740157480314965" bottom="0.78740157480314965" header="0.51181102362204722" footer="0.51181102362204722"/>
  <pageSetup paperSize="9" scale="66" orientation="portrait" verticalDpi="4" r:id="rId1"/>
  <headerFooter alignWithMargins="0"/>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2022-12-21T11:13:15+00:00</Date_x0020_Opened>
    <lcf76f155ced4ddcb4097134ff3c332f xmlns="75e7ae58-aec4-4ab0-ae21-ab94226ea01a">
      <Terms xmlns="http://schemas.microsoft.com/office/infopath/2007/PartnerControls"/>
    </lcf76f155ced4ddcb4097134ff3c332f>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Retention_x0020_Label xmlns="a8f60570-4bd3-4f2b-950b-a996de8ab151" xsi:nil="true"/>
    <Date_x0020_Closed xmlns="b413c3fd-5a3b-4239-b985-69032e371c04" xsi:nil="true"/>
    <_dlc_DocId xmlns="c278e07c-0436-44ae-bf20-0fa31c54bf35">QMA56DUQWX45-861680180-377537</_dlc_DocId>
    <_dlc_DocIdUrl xmlns="c278e07c-0436-44ae-bf20-0fa31c54bf35">
      <Url>https://beisgov.sharepoint.com/sites/EnergyStatistics/_layouts/15/DocIdRedir.aspx?ID=QMA56DUQWX45-861680180-377537</Url>
      <Description>QMA56DUQWX45-861680180-377537</Description>
    </_dlc_DocIdUrl>
    <SharedWithUsers xmlns="c278e07c-0436-44ae-bf20-0fa31c54bf35">
      <UserInfo>
        <DisplayName>Christophersen, Olivia (Topps - Analysis Directorate)</DisplayName>
        <AccountId>150</AccountId>
        <AccountType/>
      </UserInfo>
      <UserInfo>
        <DisplayName>Evans, Jessie (Topps - Analysis Directorate)</DisplayName>
        <AccountId>739</AccountId>
        <AccountType/>
      </UserInfo>
      <UserInfo>
        <DisplayName>Ham, Adrian (Topps - Analysis Directorate)</DisplayName>
        <AccountId>165</AccountId>
        <AccountType/>
      </UserInfo>
    </SharedWithUsers>
    <Sent xmlns="75e7ae58-aec4-4ab0-ae21-ab94226ea01a">true</Sen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25" ma:contentTypeDescription="Create a new document." ma:contentTypeScope="" ma:versionID="34a7f9a5017a05519d9d9c3ee47d2b9b">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79a24e38c23f50f8f616c6a95a5182e"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0FFC1-6D13-4841-A432-641089C7910E}">
  <ds:schemaRefs>
    <ds:schemaRef ds:uri="http://schemas.microsoft.com/office/2006/documentManagement/types"/>
    <ds:schemaRef ds:uri="http://schemas.microsoft.com/office/infopath/2007/PartnerControls"/>
    <ds:schemaRef ds:uri="a8f60570-4bd3-4f2b-950b-a996de8ab151"/>
    <ds:schemaRef ds:uri="http://purl.org/dc/elements/1.1/"/>
    <ds:schemaRef ds:uri="http://schemas.microsoft.com/office/2006/metadata/properties"/>
    <ds:schemaRef ds:uri="http://schemas.openxmlformats.org/package/2006/metadata/core-properties"/>
    <ds:schemaRef ds:uri="75e7ae58-aec4-4ab0-ae21-ab94226ea01a"/>
    <ds:schemaRef ds:uri="aaacb922-5235-4a66-b188-303b9b46fbd7"/>
    <ds:schemaRef ds:uri="b413c3fd-5a3b-4239-b985-69032e371c04"/>
    <ds:schemaRef ds:uri="http://purl.org/dc/terms/"/>
    <ds:schemaRef ds:uri="c278e07c-0436-44ae-bf20-0fa31c54bf35"/>
    <ds:schemaRef ds:uri="0063f72e-ace3-48fb-9c1f-5b513408b31f"/>
    <ds:schemaRef ds:uri="http://www.w3.org/XML/1998/namespace"/>
    <ds:schemaRef ds:uri="http://purl.org/dc/dcmitype/"/>
  </ds:schemaRefs>
</ds:datastoreItem>
</file>

<file path=customXml/itemProps2.xml><?xml version="1.0" encoding="utf-8"?>
<ds:datastoreItem xmlns:ds="http://schemas.openxmlformats.org/officeDocument/2006/customXml" ds:itemID="{76B6436A-5BC9-4074-8D47-8CFB1AFA3938}">
  <ds:schemaRefs>
    <ds:schemaRef ds:uri="http://schemas.microsoft.com/sharepoint/v3/contenttype/forms"/>
  </ds:schemaRefs>
</ds:datastoreItem>
</file>

<file path=customXml/itemProps3.xml><?xml version="1.0" encoding="utf-8"?>
<ds:datastoreItem xmlns:ds="http://schemas.openxmlformats.org/officeDocument/2006/customXml" ds:itemID="{CED157F7-31E9-4E51-9C10-A1EB625958F7}">
  <ds:schemaRefs>
    <ds:schemaRef ds:uri="http://schemas.microsoft.com/sharepoint/events"/>
  </ds:schemaRefs>
</ds:datastoreItem>
</file>

<file path=customXml/itemProps4.xml><?xml version="1.0" encoding="utf-8"?>
<ds:datastoreItem xmlns:ds="http://schemas.openxmlformats.org/officeDocument/2006/customXml" ds:itemID="{FEFFCF72-7E36-4D8C-B069-3FCD3205AF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Sheet</vt:lpstr>
      <vt:lpstr>Contents</vt:lpstr>
      <vt:lpstr>Notes</vt:lpstr>
      <vt:lpstr>Main Table</vt:lpstr>
      <vt:lpstr>'Main Table'!Print_Area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Laycock, Matt (Analysis Directorate)</dc:creator>
  <cp:keywords/>
  <dc:description/>
  <cp:lastModifiedBy>Harris, Kevin (Topps - Analysis Directorate)</cp:lastModifiedBy>
  <cp:revision/>
  <dcterms:created xsi:type="dcterms:W3CDTF">2022-12-02T10:29:30Z</dcterms:created>
  <dcterms:modified xsi:type="dcterms:W3CDTF">2023-05-04T14:48:20Z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2022-12-02T10:29:31Z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e72bef8f-f692-4512-bdfb-4749479079c5</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57fb626b-6b40-42f2-8c0e-4ded4664b96d</vt:lpwstr>
  </property>
  <property fmtid="{D5CDD505-2E9C-101B-9397-08002B2CF9AE}" pid="12" name="MediaServiceImageTags">
    <vt:lpwstr/>
  </property>
</Properties>
</file>