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beisgov-my.sharepoint.com/personal/kevin_harris_beis_gov_uk/Documents/GOV.UK publisher/"/>
    </mc:Choice>
  </mc:AlternateContent>
  <xr:revisionPtr revIDLastSave="0" documentId="8_{DE6A5BE2-BB2E-4285-945E-03308BB61ED4}" xr6:coauthVersionLast="47" xr6:coauthVersionMax="47" xr10:uidLastSave="{00000000-0000-0000-0000-000000000000}"/>
  <bookViews>
    <workbookView xWindow="-110" yWindow="-110" windowWidth="19420" windowHeight="10420" xr2:uid="{8D7EB6DC-59F7-4358-A871-76AD5A8CD23F}"/>
  </bookViews>
  <sheets>
    <sheet name="Cover Sheet" sheetId="3" r:id="rId1"/>
    <sheet name="Contents" sheetId="4" r:id="rId2"/>
    <sheet name="Notes" sheetId="5" r:id="rId3"/>
    <sheet name="Main Table" sheetId="6" r:id="rId4"/>
  </sheets>
  <externalReferences>
    <externalReference r:id="rId5"/>
  </externalReferences>
  <definedNames>
    <definedName name="_xlnm.Print_Area" localSheetId="3">'Main Table'!$A$1:$P$21</definedName>
    <definedName name="t19full">#REF!</definedName>
    <definedName name="t19short">#REF!</definedName>
    <definedName name="t22full">#REF!</definedName>
    <definedName name="t22short">#REF!</definedName>
    <definedName name="table_19_full">#REF!</definedName>
    <definedName name="table_19_short">#REF!</definedName>
    <definedName name="table_22_full">#REF!</definedName>
    <definedName name="table_22_short">#REF!</definedName>
    <definedName name="Table_5.1_no_footnotesshort">'[1]Main 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6" l="1"/>
  <c r="E12" i="6"/>
  <c r="E13" i="6"/>
  <c r="E14" i="6"/>
  <c r="E15" i="6"/>
  <c r="E16" i="6"/>
  <c r="E10" i="6"/>
  <c r="K10" i="6" l="1" a="1"/>
  <c r="K10" i="6" s="1"/>
  <c r="J10" i="6" a="1"/>
  <c r="J10" i="6" s="1"/>
  <c r="I10" i="6" a="1"/>
  <c r="I10" i="6" s="1"/>
  <c r="H10" i="6" a="1"/>
  <c r="H10" i="6" s="1"/>
  <c r="G10" i="6" a="1"/>
  <c r="G10" i="6" s="1"/>
  <c r="F10" i="6" a="1"/>
  <c r="F10" i="6" s="1"/>
  <c r="K16" i="6" a="1"/>
  <c r="K16" i="6" s="1"/>
  <c r="J16" i="6" a="1"/>
  <c r="J16" i="6" s="1"/>
  <c r="I16" i="6" a="1"/>
  <c r="I16" i="6" s="1"/>
  <c r="H16" i="6" a="1"/>
  <c r="H16" i="6" s="1"/>
  <c r="G16" i="6" a="1"/>
  <c r="G16" i="6" s="1"/>
  <c r="F16" i="6" a="1"/>
  <c r="F16" i="6" s="1"/>
  <c r="K15" i="6" a="1"/>
  <c r="K15" i="6" s="1"/>
  <c r="J15" i="6" a="1"/>
  <c r="J15" i="6" s="1"/>
  <c r="I15" i="6" a="1"/>
  <c r="I15" i="6" s="1"/>
  <c r="H15" i="6" a="1"/>
  <c r="H15" i="6" s="1"/>
  <c r="G15" i="6" a="1"/>
  <c r="G15" i="6" s="1"/>
  <c r="F15" i="6" a="1"/>
  <c r="F15" i="6" s="1"/>
  <c r="K14" i="6" a="1"/>
  <c r="K14" i="6" s="1"/>
  <c r="J14" i="6" a="1"/>
  <c r="J14" i="6" s="1"/>
  <c r="I14" i="6" a="1"/>
  <c r="I14" i="6" s="1"/>
  <c r="H14" i="6" a="1"/>
  <c r="H14" i="6" s="1"/>
  <c r="G14" i="6" a="1"/>
  <c r="G14" i="6" s="1"/>
  <c r="F14" i="6" a="1"/>
  <c r="F14" i="6" s="1"/>
  <c r="K13" i="6" a="1"/>
  <c r="K13" i="6" s="1"/>
  <c r="J13" i="6" a="1"/>
  <c r="J13" i="6" s="1"/>
  <c r="I13" i="6" a="1"/>
  <c r="I13" i="6" s="1"/>
  <c r="H13" i="6" a="1"/>
  <c r="H13" i="6" s="1"/>
  <c r="G13" i="6" a="1"/>
  <c r="G13" i="6" s="1"/>
  <c r="F13" i="6" a="1"/>
  <c r="F13" i="6" s="1"/>
  <c r="K12" i="6" a="1"/>
  <c r="K12" i="6" s="1"/>
  <c r="J12" i="6" a="1"/>
  <c r="J12" i="6" s="1"/>
  <c r="I12" i="6" a="1"/>
  <c r="I12" i="6" s="1"/>
  <c r="H12" i="6" a="1"/>
  <c r="H12" i="6" s="1"/>
  <c r="G12" i="6" a="1"/>
  <c r="G12" i="6" s="1"/>
  <c r="F12" i="6" a="1"/>
  <c r="F12" i="6" s="1"/>
  <c r="K11" i="6" a="1"/>
  <c r="K11" i="6" s="1"/>
  <c r="J11" i="6" a="1"/>
  <c r="J11" i="6" s="1"/>
  <c r="I11" i="6" a="1"/>
  <c r="I11" i="6" s="1"/>
  <c r="H11" i="6" a="1"/>
  <c r="H11" i="6" s="1"/>
  <c r="G11" i="6" a="1"/>
  <c r="G11" i="6" s="1"/>
  <c r="F11" i="6" a="1"/>
  <c r="F11"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<sst xmlns="http://schemas.openxmlformats.org/spreadsheetml/2006/main" count="101" uniqueCount="95">
  <si>
    <t>UK electricity capacity statistics - Christmas comparisons</t>
  </si>
  <si>
    <t>This spreadsheet is a one-off publication, collecting illustrative estimates for Christmas-themed comparisons for UK electricity capacity statistics published in UK Energy Trends. 
The data presented is on estimated electricity consumed for a range of Christmas activities, UK electricity generation capacity and average daily generation; data are published kWh, GW, GWh and number of activities powered.</t>
  </si>
  <si>
    <t xml:space="preserve">Publication dates </t>
  </si>
  <si>
    <r>
      <rPr>
        <sz val="12"/>
        <color rgb="FF000000"/>
        <rFont val="Calibri"/>
      </rPr>
      <t xml:space="preserve">This data was published on </t>
    </r>
    <r>
      <rPr>
        <b/>
        <sz val="12"/>
        <color rgb="FF000000"/>
        <rFont val="Calibri"/>
      </rPr>
      <t>Saturday 24th December 2022</t>
    </r>
  </si>
  <si>
    <t>Data period</t>
  </si>
  <si>
    <r>
      <t xml:space="preserve">This spreadsheet contains data for </t>
    </r>
    <r>
      <rPr>
        <b/>
        <sz val="12"/>
        <rFont val="Calibri"/>
        <family val="2"/>
      </rPr>
      <t>January to September 2022</t>
    </r>
  </si>
  <si>
    <t xml:space="preserve">Further information </t>
  </si>
  <si>
    <t xml:space="preserve">The data tables and accompanying cover sheet, contents, and commentary have been edited to meet legal accessibility regulations 
To provide feedback please contact </t>
  </si>
  <si>
    <t>energy.stats@beis.gov.uk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</si>
  <si>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</si>
  <si>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</si>
  <si>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</si>
  <si>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</si>
  <si>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</si>
  <si>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</si>
  <si>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Glossary and acronyms, DUKES Annex B (opens in a new window)</t>
  </si>
  <si>
    <t xml:space="preserve">Contact details </t>
  </si>
  <si>
    <t xml:space="preserve">Statistical enquiries </t>
  </si>
  <si>
    <t>Matt Laycock</t>
  </si>
  <si>
    <t>electricitystatistics@beis.gov.uk</t>
  </si>
  <si>
    <t>0300 068 6968</t>
  </si>
  <si>
    <t xml:space="preserve">Media enquiries </t>
  </si>
  <si>
    <t>newsdesk@beis.gov.uk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</si>
  <si>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</si>
  <si>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</si>
  <si>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</si>
  <si>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</si>
  <si>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</si>
  <si>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</si>
  <si>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</si>
  <si>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</si>
  <si>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</si>
  <si>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</si>
  <si>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</si>
  <si>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Main tables in kWh and Christmas conversions</t>
  </si>
  <si>
    <t>Main tables (kWh)</t>
  </si>
  <si>
    <t xml:space="preserve">This worksheet contains one table 
</t>
  </si>
  <si>
    <t xml:space="preserve">This table contains supplementary information supporting electricity data which are referred to in the data presented in this workbook </t>
  </si>
  <si>
    <t xml:space="preserve">Note </t>
  </si>
  <si>
    <t>Description</t>
  </si>
  <si>
    <t>Note 1</t>
  </si>
  <si>
    <t xml:space="preserve">These figures are illustrative estimates. Actual electricity consumption will vary depending on the power of the appliance and duration of use. </t>
  </si>
  <si>
    <t>Note 2</t>
  </si>
  <si>
    <t>Christmas tree lights lit for all of December – 6W x 31 days in December x 24 hours = 4.464 kWh. LED Christmas lights use less power compared to older fairy lights.</t>
  </si>
  <si>
    <t xml:space="preserve">Note 3 </t>
  </si>
  <si>
    <t>Electricity used to cook a turkey – estimated at 8 kWh (https://www.utilitydive.com/news/how-much-energy-does-it-take-to-roast-a-turkey/409810/)</t>
  </si>
  <si>
    <t>Note 4</t>
  </si>
  <si>
    <t>Electricity to cook brussel sprouts in an electric steamer - 5 mins (http://www.foodcheats.com/perfect-brussels-sprouts-every-time). A typical electric steamer may be 1.8kW. Electricity consumed = 1.8kW * 5/60min = 0.15 kWh</t>
  </si>
  <si>
    <t>Note 5</t>
  </si>
  <si>
    <t>Electricity to cook roast potatoes - around 0.3 kWh for 10 mins to parboil 400g of potatoes (https://energy-surprises.blogspot.com/2012/10/efficiency-of-different-ways-to-cook.html) assuming same energy as cooking with gas. Then 35 mins in an air fryer (1.5kW) at 190 degrees for 1kg of potatoes (https://www.bbcgoodfood.com/recipes/air-fried-roast-potatoes). 0.3kWh/0.4kg+1.5kW*35/60min = 1.625 kWh</t>
  </si>
  <si>
    <t>Note 6</t>
  </si>
  <si>
    <t>Electricity used to cook pigs in blankets from frozen - 30-35 mins at 190 degrees for 12 pigs in blankets in an electric oven. Or 10 mins in an air fryer - https://www.bbcgoodfood.com/recipes/air-fryer-pigs-in-blankets. 1.5kW / 6 = 0.25 kWh</t>
  </si>
  <si>
    <t>Note 7</t>
  </si>
  <si>
    <t>The Queen's speech was usually around 10 mins, we will assume the King's speech will be a similar length. A 40 inch LED TV is around 50W power (https://www.batteryequivalents.com/off-the-grid-how-many-watts-does-a-tv-use.html). =50W/6 = 8.33 Watt hours.</t>
  </si>
  <si>
    <t>Note 8</t>
  </si>
  <si>
    <t>Renewable capacity statistics are published in BEIS quarterly Energy Trends table 6.1 - https://www.gov.uk/government/statistics/energy-trends-section-6-renewables</t>
  </si>
  <si>
    <t>Note 9</t>
  </si>
  <si>
    <t>Power plants do not operate at 100 percent of potential capacity all of the time. For wind turbines, it may not always be windy. Solar photovoltaics do not generate in the dark. Other technologies may be taken offline for planned maintenance or if not needed. The load factor is a measure of a technology's typical annual generation as a proportion of its theoretical maximum. The load factors in this column are estimated from UK generation over the last twelve months (see Energy Trends table 6.1). Load factors may be higher in some years when weather is particularly favourable, but the ones presented in this table are conservative estimates for the purpose of these calculations.</t>
  </si>
  <si>
    <t>Estimated electricity required for Christmas activities</t>
  </si>
  <si>
    <t>This worksheet contains two tables presented next to each other vertically. The title of each new table is presented on the row beneath the last row of the preceding table.</t>
  </si>
  <si>
    <t>Some cells refer to notes which can be found on the notes worksheet.</t>
  </si>
  <si>
    <t>Figures in this table are rounded. Therefore, totals may not equal the exact sum of their constituents.</t>
  </si>
  <si>
    <t>Table 1 Estimated electricity required for Christmas activities [note 1]</t>
  </si>
  <si>
    <t>Measure</t>
  </si>
  <si>
    <t>Units</t>
  </si>
  <si>
    <t>One Christmas tree lit with LED lights for all of December [note 2]</t>
  </si>
  <si>
    <t>One turkey cooked in electric oven [note 3]</t>
  </si>
  <si>
    <t>1kg Brussels sprouts cooked in an electric steamer [note 4]</t>
  </si>
  <si>
    <t>1kg of roast potatoes parboiled then cooked in an air fryer [note 5]</t>
  </si>
  <si>
    <t>12 pigs in blankets cooked in an air fryer [note 6]</t>
  </si>
  <si>
    <t>Watching the King's Christmas speech, thousand households [note 7]</t>
  </si>
  <si>
    <t>Electricity required [note 1]</t>
  </si>
  <si>
    <t>kWh</t>
  </si>
  <si>
    <t>Table 2 Number of Christmas activities that could each be powered by a given electricity generation capacity (units)</t>
  </si>
  <si>
    <t>Statistic [note 8]</t>
  </si>
  <si>
    <t>Period</t>
  </si>
  <si>
    <t>Electricity capacity, GW [note 8]</t>
  </si>
  <si>
    <t>Load factor [note 9]</t>
  </si>
  <si>
    <t>Avg electricity generated per day, GWh</t>
  </si>
  <si>
    <t>Christmas trees lit for all of December (million)</t>
  </si>
  <si>
    <t>Turkeys cooked in electric ovens (million)</t>
  </si>
  <si>
    <t>Brussels sprouts cooked in an electric steamer (million kg)</t>
  </si>
  <si>
    <t>Roast potatoes parboiled then cooked in an air fryer (million kg)</t>
  </si>
  <si>
    <t>Pigs in blankets cooked in an air fryer (billion)</t>
  </si>
  <si>
    <t>Showing the King's Christmas speech (billion televisions)</t>
  </si>
  <si>
    <t>New offshore wind capacity</t>
  </si>
  <si>
    <t>Jan 22-Sep 22</t>
  </si>
  <si>
    <t>New solar capacity in 2022</t>
  </si>
  <si>
    <t>Total new renewable capacity</t>
  </si>
  <si>
    <t>Total UK wind capacity</t>
  </si>
  <si>
    <t>End Sep 22</t>
  </si>
  <si>
    <t>Total UK solar capacity</t>
  </si>
  <si>
    <t>Total UK renewable capacity</t>
  </si>
  <si>
    <t>Sizewell C nuclear capacity</t>
  </si>
  <si>
    <t>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</si>
</sst>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0.0"/>
    <numFmt numFmtId="165" formatCode="[$-F800]dddd\,\ mmmm\ dd\,\ yyyy"/>
    <numFmt numFmtId="166" formatCode="#,##0.00;\-#,##0.00;\-"/>
    <numFmt numFmtId="167" formatCode="#,##0.00\ ;\-#,##0.00\ ;&quot;- &quot;"/>
    <numFmt numFmtId="168" formatCode="#,##0;\-#,##0;\-"/>
    <numFmt numFmtId="169" formatCode="#,##0.0\ ;\-#,##0.0\ ;&quot;- &quot;"/>
    <numFmt numFmtId="170" formatCode="#,##0\ ;\-#,##0\ ;&quot;- &quot;"/>
  </numFmts>
  <fonts count="30" x14ac:knownFonts="1">
    <font>
      <sz val="11"/>
      <color theme="1"/>
      <name val="Calibri"/>
      <family val="2"/>
      <scheme val="minor"/>
    </font>
    <font>
      <u/>
      <sz val="11"/>
      <color theme="10"/>
      <name val="Calibri"/>
      <family val="2"/>
      <scheme val="minor"/>
    </font>
    <font>
      <b/>
      <sz val="11"/>
      <color theme="1"/>
      <name val="Calibri"/>
      <family val="2"/>
    </font>
    <font>
      <sz val="10"/>
      <name val="Arial"/>
      <family val="2"/>
    </font>
    <font>
      <b/>
      <sz val="20"/>
      <name val="Calibri"/>
      <family val="2"/>
    </font>
    <font>
      <sz val="10"/>
      <name val="MS Sans Serif"/>
    </font>
    <font>
      <sz val="12"/>
      <name val="Arial"/>
      <family val="2"/>
    </font>
    <font>
      <sz val="12"/>
      <name val="Calibri"/>
      <family val="2"/>
    </font>
    <font>
      <b/>
      <sz val="16"/>
      <name val="Calibri"/>
      <family val="2"/>
    </font>
    <font>
      <sz val="12"/>
      <color theme="1"/>
      <name val="Calibri"/>
      <family val="2"/>
      <scheme val="minor"/>
    </font>
    <font>
      <b/>
      <sz val="12"/>
      <name val="Calibri"/>
      <family val="2"/>
    </font>
    <font>
      <sz val="12"/>
      <name val="MS Sans Serif"/>
      <family val="2"/>
    </font>
    <font>
      <u/>
      <sz val="10"/>
      <color indexed="12"/>
      <name val="MS Sans Serif"/>
      <family val="2"/>
    </font>
    <font>
      <u/>
      <sz val="12"/>
      <color indexed="12"/>
      <name val="Calibri"/>
      <family val="2"/>
      <scheme val="minor"/>
    </font>
    <font>
      <u/>
      <sz val="12"/>
      <name val="Arial"/>
      <family val="2"/>
    </font>
    <font>
      <u/>
      <sz val="12"/>
      <color indexed="12"/>
      <name val="Arial"/>
      <family val="2"/>
    </font>
    <font>
      <b/>
      <sz val="14"/>
      <name val="Calibri"/>
      <family val="2"/>
    </font>
    <font>
      <sz val="12"/>
      <color rgb="FF000000"/>
      <name val="Calibri"/>
      <family val="2"/>
    </font>
    <font>
      <u/>
      <sz val="10"/>
      <color indexed="12"/>
      <name val="Arial"/>
      <family val="2"/>
    </font>
    <font>
      <sz val="10"/>
      <name val="MS Sans Serif"/>
      <family val="2"/>
    </font>
    <font>
      <b/>
      <sz val="22"/>
      <name val="Arial"/>
      <family val="2"/>
    </font>
    <font>
      <sz val="9"/>
      <name val="Arial"/>
      <family val="2"/>
    </font>
    <font>
      <sz val="7.5"/>
      <name val="Arial"/>
      <family val="2"/>
    </font>
    <font>
      <sz val="12"/>
      <name val="Calibri"/>
      <family val="2"/>
      <scheme val="minor"/>
    </font>
    <font>
      <b/>
      <sz val="12"/>
      <name val="Calibri"/>
      <family val="2"/>
      <scheme val="minor"/>
    </font>
    <font>
      <sz val="12"/>
      <color indexed="8"/>
      <name val="Calibri"/>
      <family val="2"/>
      <scheme val="minor"/>
    </font>
    <font>
      <b/>
      <sz val="9"/>
      <name val="Arial"/>
      <family val="2"/>
    </font>
    <font>
      <sz val="12"/>
      <color rgb="FF000000"/>
      <name val="Calibri"/>
    </font>
    <font>
      <b/>
      <sz val="12"/>
      <color rgb="FF000000"/>
      <name val="Calibri"/>
    </font>
    <font>
      <sz val="11"/>
      <color rgb="FF00000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s>
  <borders count="1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medium">
        <color theme="4" tint="0.3999755851924192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s>
  <cellStyleXfs count="16">
    <xf numFmtId="0" fontId="0" fillId="0" borderId="0"/>
    <xf numFmtId="0" fontId="1" fillId="0" borderId="0" applyNumberFormat="0" applyFill="0" applyBorder="0" applyAlignment="0" applyProtection="0"/>
    <xf numFmtId="0" fontId="3" fillId="0" borderId="0"/>
    <xf numFmtId="0" fontId="4" fillId="0" borderId="3" applyNumberFormat="0" applyFill="0" applyBorder="0" applyProtection="0">
      <alignment horizontal="left" vertical="center"/>
    </xf>
    <xf numFmtId="0" fontId="5" fillId="0" borderId="0"/>
    <xf numFmtId="0" fontId="7" fillId="0" borderId="0" applyNumberFormat="0" applyFill="0" applyBorder="0" applyProtection="0">
      <alignment horizontal="left" vertical="center"/>
    </xf>
    <xf numFmtId="0" fontId="8" fillId="0" borderId="0" applyNumberFormat="0" applyFill="0" applyProtection="0">
      <alignment horizontal="left"/>
    </xf>
    <xf numFmtId="0" fontId="6" fillId="0" borderId="0"/>
    <xf numFmtId="0" fontId="12" fillId="0" borderId="0" applyNumberFormat="0" applyFill="0" applyBorder="0" applyAlignment="0" applyProtection="0">
      <alignment vertical="top"/>
      <protection locked="0"/>
    </xf>
    <xf numFmtId="0" fontId="16" fillId="0" borderId="4" applyNumberFormat="0" applyFill="0" applyBorder="0" applyProtection="0">
      <alignment horizontal="left" vertical="center"/>
    </xf>
    <xf numFmtId="0" fontId="17" fillId="0" borderId="0" applyNumberFormat="0" applyBorder="0" applyProtection="0">
      <alignment vertical="center" wrapText="1"/>
    </xf>
    <xf numFmtId="0" fontId="18" fillId="0" borderId="0" applyNumberFormat="0" applyFill="0" applyBorder="0" applyAlignment="0" applyProtection="0">
      <alignment vertical="top"/>
      <protection locked="0"/>
    </xf>
    <xf numFmtId="0" fontId="19" fillId="0" borderId="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81">
    <xf numFmtId="0" fontId="0" fillId="0" borderId="0" xfId="0"/>
    <xf numFmtId="0" fontId="1" fillId="0" borderId="0" xfId="1" applyAlignment="1">
      <alignment horizontal="left" vertical="center"/>
    </xf>
    <xf numFmtId="0" fontId="2" fillId="0" borderId="1" xfId="0" applyFont="1" applyBorder="1" applyAlignment="1">
      <alignment vertical="center" wrapText="1"/>
    </xf>
    <xf numFmtId="17" fontId="0" fillId="0" borderId="0" xfId="0" applyNumberFormat="1"/>
    <xf numFmtId="0" fontId="0" fillId="0" borderId="0" xfId="0" applyAlignment="1">
      <alignment horizontal="left" wrapText="1"/>
    </xf>
    <xf numFmtId="0" fontId="4" fillId="0" borderId="0" xfId="3" applyFill="1" applyBorder="1">
      <alignment horizontal="left" vertical="center"/>
    </xf>
    <xf numFmtId="0" fontId="6" fillId="0" borderId="0" xfId="4" applyFont="1"/>
    <xf numFmtId="0" fontId="7" fillId="0" borderId="0" xfId="5" applyFill="1" applyAlignment="1">
      <alignment horizontal="left" vertical="center" wrapText="1"/>
    </xf>
    <xf numFmtId="0" fontId="8" fillId="0" borderId="0" xfId="6" applyFill="1">
      <alignment horizontal="left"/>
    </xf>
    <xf numFmtId="0" fontId="7" fillId="0" borderId="0" xfId="5" applyFill="1" applyBorder="1">
      <alignment horizontal="left" vertical="center"/>
    </xf>
    <xf numFmtId="0" fontId="11" fillId="0" borderId="0" xfId="4" applyFont="1"/>
    <xf numFmtId="165" fontId="6" fillId="0" borderId="0" xfId="7" applyNumberFormat="1" applyAlignment="1">
      <alignment horizontal="left"/>
    </xf>
    <xf numFmtId="0" fontId="9" fillId="0" borderId="0" xfId="5" applyFont="1" applyFill="1" applyAlignment="1">
      <alignment vertical="center" wrapText="1"/>
    </xf>
    <xf numFmtId="0" fontId="13" fillId="0" borderId="0" xfId="8" applyFont="1" applyFill="1" applyAlignment="1" applyProtection="1">
      <alignment vertical="center" wrapText="1"/>
    </xf>
    <xf numFmtId="0" fontId="14" fillId="0" borderId="0" xfId="4" applyFont="1"/>
    <xf numFmtId="0" fontId="6" fillId="0" borderId="0" xfId="4" applyFont="1" applyAlignment="1">
      <alignment horizontal="left"/>
    </xf>
    <xf numFmtId="0" fontId="15" fillId="0" borderId="0" xfId="8" applyFont="1" applyFill="1" applyAlignment="1" applyProtection="1"/>
    <xf numFmtId="0" fontId="7" fillId="0" borderId="0" xfId="5" applyFill="1">
      <alignment horizontal="left" vertical="center"/>
    </xf>
    <xf numFmtId="0" fontId="16" fillId="0" borderId="0" xfId="9" applyFill="1" applyBorder="1">
      <alignment horizontal="left" vertical="center"/>
    </xf>
    <xf numFmtId="0" fontId="6" fillId="0" borderId="0" xfId="4" applyFont="1" applyAlignment="1">
      <alignment wrapText="1"/>
    </xf>
    <xf numFmtId="0" fontId="5" fillId="0" borderId="0" xfId="4" applyAlignment="1">
      <alignment wrapText="1"/>
    </xf>
    <xf numFmtId="0" fontId="17" fillId="2" borderId="0" xfId="10" applyFill="1">
      <alignment vertical="center" wrapText="1"/>
    </xf>
    <xf numFmtId="0" fontId="15" fillId="0" borderId="0" xfId="11" applyFont="1" applyFill="1" applyAlignment="1" applyProtection="1"/>
    <xf numFmtId="0" fontId="13" fillId="0" borderId="0" xfId="8" applyFont="1" applyFill="1" applyAlignment="1" applyProtection="1">
      <alignment vertical="center"/>
    </xf>
    <xf numFmtId="0" fontId="7" fillId="0" borderId="0" xfId="5" applyFill="1" applyAlignment="1">
      <alignment vertical="center"/>
    </xf>
    <xf numFmtId="0" fontId="7" fillId="0" borderId="0" xfId="5" applyFill="1" applyAlignment="1">
      <alignment wrapText="1"/>
    </xf>
    <xf numFmtId="0" fontId="6" fillId="0" borderId="0" xfId="12" applyFont="1"/>
    <xf numFmtId="0" fontId="15" fillId="0" borderId="0" xfId="11" applyFont="1" applyFill="1" applyAlignment="1" applyProtection="1">
      <alignment horizontal="left"/>
    </xf>
    <xf numFmtId="0" fontId="6" fillId="0" borderId="0" xfId="7"/>
    <xf numFmtId="0" fontId="15" fillId="0" borderId="0" xfId="8" applyFont="1" applyFill="1" applyAlignment="1" applyProtection="1">
      <alignment horizontal="left"/>
    </xf>
    <xf numFmtId="0" fontId="6" fillId="0" borderId="0" xfId="4" applyFont="1" applyAlignment="1">
      <alignment horizontal="right"/>
    </xf>
    <xf numFmtId="0" fontId="4" fillId="0" borderId="0" xfId="3" applyBorder="1">
      <alignment horizontal="left" vertical="center"/>
    </xf>
    <xf numFmtId="0" fontId="5" fillId="0" borderId="0" xfId="4"/>
    <xf numFmtId="0" fontId="7" fillId="0" borderId="0" xfId="5" applyAlignment="1">
      <alignment vertical="center" wrapText="1"/>
    </xf>
    <xf numFmtId="0" fontId="7" fillId="0" borderId="0" xfId="5" applyAlignment="1">
      <alignment vertical="center"/>
    </xf>
    <xf numFmtId="0" fontId="8" fillId="0" borderId="0" xfId="6" applyAlignment="1"/>
    <xf numFmtId="0" fontId="8" fillId="0" borderId="0" xfId="6" applyFill="1" applyAlignment="1"/>
    <xf numFmtId="0" fontId="13" fillId="0" borderId="0" xfId="8" applyFont="1" applyAlignment="1" applyProtection="1">
      <alignment vertical="center"/>
    </xf>
    <xf numFmtId="0" fontId="7" fillId="0" borderId="0" xfId="5" applyFill="1" applyAlignment="1">
      <alignment vertical="center" wrapText="1"/>
    </xf>
    <xf numFmtId="0" fontId="20" fillId="0" borderId="0" xfId="2" applyFont="1" applyAlignment="1">
      <alignment vertical="center"/>
    </xf>
    <xf numFmtId="0" fontId="3" fillId="0" borderId="0" xfId="2"/>
    <xf numFmtId="0" fontId="7" fillId="0" borderId="0" xfId="5" applyFill="1" applyBorder="1" applyAlignment="1">
      <alignment vertical="center"/>
    </xf>
    <xf numFmtId="0" fontId="21" fillId="0" borderId="0" xfId="2" applyFont="1"/>
    <xf numFmtId="0" fontId="22" fillId="0" borderId="0" xfId="2" applyFont="1"/>
    <xf numFmtId="0" fontId="24" fillId="0" borderId="7" xfId="2" applyFont="1" applyBorder="1" applyAlignment="1">
      <alignment horizontal="right" wrapText="1"/>
    </xf>
    <xf numFmtId="0" fontId="24" fillId="0" borderId="5" xfId="2" applyFont="1" applyBorder="1" applyAlignment="1">
      <alignment horizontal="right" wrapText="1"/>
    </xf>
    <xf numFmtId="0" fontId="23" fillId="0" borderId="8" xfId="2" applyFont="1" applyBorder="1" applyAlignment="1">
      <alignment horizontal="left" wrapText="1"/>
    </xf>
    <xf numFmtId="0" fontId="23" fillId="0" borderId="9" xfId="13" applyNumberFormat="1" applyFont="1" applyFill="1" applyBorder="1" applyAlignment="1">
      <alignment horizontal="left" wrapText="1"/>
    </xf>
    <xf numFmtId="166" fontId="25" fillId="0" borderId="10" xfId="2" applyNumberFormat="1" applyFont="1" applyBorder="1" applyAlignment="1" applyProtection="1">
      <alignment horizontal="right"/>
      <protection hidden="1"/>
    </xf>
    <xf numFmtId="166" fontId="25" fillId="0" borderId="8" xfId="2" applyNumberFormat="1" applyFont="1" applyBorder="1" applyAlignment="1" applyProtection="1">
      <alignment horizontal="right"/>
      <protection hidden="1"/>
    </xf>
    <xf numFmtId="167" fontId="25" fillId="0" borderId="0" xfId="2" applyNumberFormat="1" applyFont="1" applyAlignment="1" applyProtection="1">
      <alignment horizontal="right"/>
      <protection hidden="1"/>
    </xf>
    <xf numFmtId="0" fontId="23" fillId="0" borderId="11" xfId="2" applyFont="1" applyBorder="1" applyAlignment="1">
      <alignment horizontal="left" wrapText="1"/>
    </xf>
    <xf numFmtId="0" fontId="26" fillId="0" borderId="0" xfId="2" applyFont="1" applyAlignment="1">
      <alignment horizontal="left"/>
    </xf>
    <xf numFmtId="2" fontId="21" fillId="0" borderId="0" xfId="2" applyNumberFormat="1" applyFont="1" applyAlignment="1">
      <alignment horizontal="center" vertical="center"/>
    </xf>
    <xf numFmtId="164" fontId="21" fillId="0" borderId="0" xfId="2" applyNumberFormat="1" applyFont="1" applyAlignment="1" applyProtection="1">
      <alignment horizontal="center"/>
      <protection hidden="1"/>
    </xf>
    <xf numFmtId="168" fontId="21" fillId="0" borderId="0" xfId="2" applyNumberFormat="1" applyFont="1" applyAlignment="1">
      <alignment horizontal="center" vertical="center"/>
    </xf>
    <xf numFmtId="164" fontId="23" fillId="3" borderId="6" xfId="2" applyNumberFormat="1" applyFont="1" applyFill="1" applyBorder="1" applyAlignment="1" applyProtection="1">
      <alignment horizontal="right" wrapText="1"/>
      <protection hidden="1"/>
    </xf>
    <xf numFmtId="0" fontId="23" fillId="0" borderId="0" xfId="2" applyFont="1" applyAlignment="1">
      <alignment horizontal="left"/>
    </xf>
    <xf numFmtId="0" fontId="23" fillId="0" borderId="11" xfId="2" applyFont="1" applyBorder="1" applyAlignment="1">
      <alignment horizontal="left"/>
    </xf>
    <xf numFmtId="167" fontId="25" fillId="0" borderId="12" xfId="2" applyNumberFormat="1" applyFont="1" applyBorder="1" applyAlignment="1" applyProtection="1">
      <alignment horizontal="right"/>
      <protection hidden="1"/>
    </xf>
    <xf numFmtId="164" fontId="23" fillId="3" borderId="11" xfId="2" applyNumberFormat="1" applyFont="1" applyFill="1" applyBorder="1" applyAlignment="1" applyProtection="1">
      <alignment horizontal="right"/>
      <protection hidden="1"/>
    </xf>
    <xf numFmtId="0" fontId="23" fillId="0" borderId="0" xfId="2" applyFont="1"/>
    <xf numFmtId="49" fontId="23" fillId="0" borderId="11" xfId="2" applyNumberFormat="1" applyFont="1" applyBorder="1" applyAlignment="1">
      <alignment horizontal="left"/>
    </xf>
    <xf numFmtId="0" fontId="24" fillId="0" borderId="5" xfId="2" applyFont="1" applyBorder="1" applyAlignment="1">
      <alignment horizontal="left" wrapText="1"/>
    </xf>
    <xf numFmtId="0" fontId="24" fillId="0" borderId="6" xfId="2" applyFont="1" applyBorder="1" applyAlignment="1">
      <alignment horizontal="left" wrapText="1"/>
    </xf>
    <xf numFmtId="0" fontId="2" fillId="0" borderId="13" xfId="0" applyFont="1" applyBorder="1" applyAlignment="1">
      <alignment vertical="center" wrapText="1"/>
    </xf>
    <xf numFmtId="0" fontId="2" fillId="0" borderId="2" xfId="0" applyFont="1" applyBorder="1" applyAlignment="1">
      <alignment vertical="center" wrapText="1"/>
    </xf>
    <xf numFmtId="0" fontId="24" fillId="0" borderId="5" xfId="2" applyFont="1" applyBorder="1"/>
    <xf numFmtId="0" fontId="24" fillId="0" borderId="6" xfId="2" applyFont="1" applyBorder="1" applyAlignment="1">
      <alignment horizontal="left"/>
    </xf>
    <xf numFmtId="169" fontId="25" fillId="0" borderId="0" xfId="2" applyNumberFormat="1" applyFont="1" applyAlignment="1" applyProtection="1">
      <alignment horizontal="right"/>
      <protection hidden="1"/>
    </xf>
    <xf numFmtId="169" fontId="23" fillId="0" borderId="0" xfId="2" applyNumberFormat="1" applyFont="1" applyAlignment="1" applyProtection="1">
      <alignment horizontal="right"/>
      <protection hidden="1"/>
    </xf>
    <xf numFmtId="167" fontId="23" fillId="0" borderId="0" xfId="2" applyNumberFormat="1" applyFont="1" applyAlignment="1" applyProtection="1">
      <alignment horizontal="right"/>
      <protection hidden="1"/>
    </xf>
    <xf numFmtId="170" fontId="25" fillId="0" borderId="0" xfId="2" applyNumberFormat="1" applyFont="1" applyAlignment="1" applyProtection="1">
      <alignment horizontal="right"/>
      <protection hidden="1"/>
    </xf>
    <xf numFmtId="170" fontId="23" fillId="0" borderId="0" xfId="2" applyNumberFormat="1" applyFont="1" applyAlignment="1" applyProtection="1">
      <alignment horizontal="right"/>
      <protection hidden="1"/>
    </xf>
    <xf numFmtId="0" fontId="7" fillId="0" borderId="0" xfId="5" applyFill="1" applyAlignment="1">
      <alignment vertical="top" wrapText="1"/>
    </xf>
    <xf numFmtId="0" fontId="7" fillId="0" borderId="0" xfId="5" applyFill="1" applyAlignment="1">
      <alignment horizontal="left" vertical="top"/>
    </xf>
    <xf numFmtId="0" fontId="1" fillId="0" borderId="0" xfId="1" applyAlignment="1">
      <alignment horizontal="left" vertical="top" wrapText="1"/>
    </xf>
    <xf numFmtId="0" fontId="27" fillId="0" borderId="0" xfId="5" applyFont="1" applyFill="1" applyBorder="1" applyAlignment="1">
      <alignment vertical="center" wrapText="1"/>
    </xf>
    <xf numFmtId="0" fontId="17" fillId="0" borderId="0" xfId="5" applyFont="1" applyFill="1" applyAlignment="1">
      <alignment vertical="top" wrapText="1"/>
    </xf>
    <xf numFmtId="0" fontId="29" fillId="0" borderId="0" xfId="0" applyFont="1" applyAlignment="1">
      <alignment horizontal="left" vertical="top" wrapText="1"/>
    </xf>
    <xf numFmtId="0" fontId="0" fillId="0" borderId="0" xfId="0" applyAlignment="1">
      <alignment horizontal="left" vertical="top" wrapText="1"/>
    </xf>
  </cellXfs>
  <cellStyles count="16">
    <cellStyle name="Currency 2" xfId="13" xr:uid="{DF575328-1E28-4B80-B3A8-FC50C8CC9931}"/>
    <cellStyle name="Heading 1 2" xfId="3" xr:uid="{00A59C15-9E72-402A-AF21-D6065AB0451E}"/>
    <cellStyle name="Heading 2 2" xfId="6" xr:uid="{E96FEAD0-F492-4030-8833-9AF1B8425C18}"/>
    <cellStyle name="Heading 3 2" xfId="9" xr:uid="{9AA2FAA7-2D71-4BE7-9F70-3292CC0F4F5E}"/>
    <cellStyle name="Hyperlink" xfId="1" builtinId="8"/>
    <cellStyle name="Hyperlink 2" xfId="8" xr:uid="{FE2BF008-AC67-40C0-BF45-481B35B2E373}"/>
    <cellStyle name="Hyperlink 2 2" xfId="11" xr:uid="{6680160B-02EC-4961-84E8-F860DF77A042}"/>
    <cellStyle name="Normal" xfId="0" builtinId="0"/>
    <cellStyle name="Normal 2" xfId="4" xr:uid="{FDA459FA-1312-40CE-974E-5B9C7F2D3FF1}"/>
    <cellStyle name="Normal 2 2" xfId="7" xr:uid="{B5DE58ED-952F-452B-82DA-DBC9D565503F}"/>
    <cellStyle name="Normal 2 3" xfId="12" xr:uid="{CE85AFFB-01C5-4451-BBAB-AAD2B7964DDF}"/>
    <cellStyle name="Normal 3" xfId="2" xr:uid="{14073729-5BF8-48C3-A44A-648B10F39C83}"/>
    <cellStyle name="Normal 4" xfId="5" xr:uid="{A5190166-8BEF-42ED-94AE-889E2FB57449}"/>
    <cellStyle name="Normal 4 3" xfId="10" xr:uid="{AB6DB5FE-6922-4D8B-B965-C23A87293A77}"/>
    <cellStyle name="Percent 2" xfId="14" xr:uid="{BB39CC10-D117-420D-A95E-EC374AC29E8C}"/>
    <cellStyle name="Percent 2 2" xfId="15" xr:uid="{48509AB8-0613-4EAB-A1CA-28C237F8C90A}"/>
  </cellStyles>
  <dxfs count="32">
    <dxf>
      <font>
        <b val="0"/>
        <i val="0"/>
        <strike val="0"/>
        <condense val="0"/>
        <extend val="0"/>
        <outline val="0"/>
        <shadow val="0"/>
        <u val="none"/>
        <vertAlign val="baseline"/>
        <sz val="12"/>
        <color auto="1"/>
        <name val="Calibri"/>
        <family val="2"/>
        <scheme val="minor"/>
      </font>
      <numFmt numFmtId="167" formatCode="#,##0.00\ ;\-#,##0.00\ ;&quot;- &quot;"/>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rgb="FFFF0000"/>
        <name val="Calibri"/>
        <family val="2"/>
        <scheme val="minor"/>
      </font>
      <numFmt numFmtId="167" formatCode="#,##0.00\ ;\-#,##0.00\ ;&quot;- &quot;"/>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69" formatCode="#,##0.0\ ;\-#,##0.0\ ;&quot;- &quot;"/>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0" formatCode="#,##0\ ;\-#,##0\ ;&quot;- &quot;"/>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69" formatCode="#,##0.0\ ;\-#,##0.0\ ;&quot;- &quot;"/>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9" formatCode="#,##0.0\ ;\-#,##0.0\ ;&quot;- &quot;"/>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4" formatCode="0.0"/>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 "/>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67" formatCode="#,##0.00\ ;\-#,##0.00\ ;&quot;- &quot;"/>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6" formatCode="#,##0.00;\-#,##0.00;\-"/>
      <fill>
        <patternFill patternType="solid">
          <fgColor indexed="64"/>
          <bgColor theme="0" tint="-4.9989318521683403E-2"/>
        </patternFill>
      </fill>
      <alignment horizontal="right" vertical="bottom" textRotation="0" wrapText="0" indent="0" justifyLastLine="0" shrinkToFit="0" readingOrder="0"/>
      <border diagonalUp="0" diagonalDown="0">
        <left/>
        <right/>
        <top style="thin">
          <color indexed="64"/>
        </top>
        <bottom/>
        <vertical/>
        <horizontal/>
      </border>
      <protection locked="1" hidden="1"/>
    </dxf>
    <dxf>
      <font>
        <b val="0"/>
        <i val="0"/>
        <strike val="0"/>
        <condense val="0"/>
        <extend val="0"/>
        <outline val="0"/>
        <shadow val="0"/>
        <u val="none"/>
        <vertAlign val="baseline"/>
        <sz val="12"/>
        <color indexed="8"/>
        <name val="Calibri"/>
        <family val="2"/>
        <scheme val="minor"/>
      </font>
      <numFmt numFmtId="171" formatCode="#,##0.00\ ;\-#,##0.00\ ;\-\ "/>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vertical="bottom"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vertical="top" textRotation="0" indent="0" justifyLastLine="0" shrinkToFit="0" readingOrder="0"/>
    </dxf>
    <dxf>
      <fill>
        <patternFill patternType="none">
          <fgColor indexed="64"/>
          <bgColor auto="1"/>
        </patternFill>
      </fill>
    </dxf>
    <dxf>
      <fill>
        <patternFill patternType="none">
          <fgColor indexed="64"/>
          <bgColor auto="1"/>
        </patternFill>
      </fill>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eisgov.sharepoint.com/Statistics/Publications/Energy%20Trends/Tables/Electricity/ET%20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Notes"/>
      <sheetName val="Commentary"/>
      <sheetName val="Main Table"/>
      <sheetName val="Annual"/>
      <sheetName val="Quarter"/>
      <sheetName val="Month"/>
      <sheetName val="calculation_hide"/>
      <sheetName val="Unrounded"/>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924093-2F2E-45FC-ADAB-3E6F13D22D32}" name="Contents" displayName="Contents" ref="A4:B8" totalsRowShown="0" dataDxfId="31" dataCellStyle="Hyperlink">
  <tableColumns count="2">
    <tableColumn id="1" xr3:uid="{151B7174-B767-4947-87B5-E38B2A325E23}" name="Worksheet description" dataDxfId="30" dataCellStyle="Hyperlink"/>
    <tableColumn id="2" xr3:uid="{5EF47543-77BC-4410-AF7F-A0EF1C08A2D5}" name="Link" dataDxfId="2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1525EF-8C6A-4081-AB7B-1E3CC44AAA4F}" name="Notes" displayName="Notes" ref="A4:B13" totalsRowShown="0" headerRowDxfId="28" dataDxfId="27">
  <tableColumns count="2">
    <tableColumn id="1" xr3:uid="{9D71E201-80D1-49B0-AD96-73E8E0DAFE41}" name="Note " dataDxfId="26" dataCellStyle="Normal 4"/>
    <tableColumn id="2" xr3:uid="{E37A64BF-0F02-4FD9-8F67-B5A0A5CB480A}" name="Description" dataDxfId="25"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65A9B4-8D24-434E-99B3-DD2AAEDE8F2E}" name="Fuel_used_main_table" displayName="Fuel_used_main_table" ref="A6:H7" totalsRowShown="0" headerRowDxfId="24" dataDxfId="22" headerRowBorderDxfId="23" tableBorderDxfId="21" headerRowCellStyle="Normal 3" dataCellStyle="Normal 3">
  <autoFilter ref="A6:H7" xr:uid="{78534DF6-F1E0-4ED2-8730-60501284628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CE8764B-2F0A-4750-B31C-6FA4E861202D}" name="Measure" dataDxfId="20" dataCellStyle="Normal 3"/>
    <tableColumn id="2" xr3:uid="{2566336A-5FB9-4540-9949-CB021C894B88}" name="Units" dataDxfId="19" dataCellStyle="Normal 3"/>
    <tableColumn id="3" xr3:uid="{F4C1B634-BCF0-4C8D-A2D3-38819182E72D}" name="One Christmas tree lit with LED lights for all of December [note 2]" dataDxfId="18" dataCellStyle="Normal 3"/>
    <tableColumn id="4" xr3:uid="{2C30A768-8696-41EE-AA79-81B7B18D8918}" name="One turkey cooked in electric oven [note 3]" dataDxfId="17" dataCellStyle="Normal 3"/>
    <tableColumn id="5" xr3:uid="{C05959EF-1956-43D6-BC5D-4495675E7C43}" name="1kg Brussels sprouts cooked in an electric steamer [note 4]" dataDxfId="16" dataCellStyle="Normal 3">
      <calculatedColumnFormula>IF(((D7-C7)/C7)*100&gt;100,"(+)  ",IF(((D7-C7)/C7)*100&lt;-100,"(-)  ",IF(ROUND((((D7-C7)/C7)*100),1)=0,"-  ",((D7-C7)/C7)*100)))</calculatedColumnFormula>
    </tableColumn>
    <tableColumn id="6" xr3:uid="{5818B0D7-22DA-4C74-BC2E-19EF3E63D081}" name="1kg of roast potatoes parboiled then cooked in an air fryer [note 5]"/>
    <tableColumn id="7" xr3:uid="{EEEC9C5B-F571-4858-B0A2-04455EB26A13}" name="12 pigs in blankets cooked in an air fryer [note 6]" dataDxfId="15" dataCellStyle="Normal 3"/>
    <tableColumn id="8" xr3:uid="{114B15C1-0AD1-43E2-AA9B-8685712CB409}" name="Watching the King's Christmas speech, thousand households [note 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A24A6C0-64CD-45E1-AAEE-CD3AB8001420}" name="Electricity_generated_main_table" displayName="Electricity_generated_main_table" ref="A9:K16" totalsRowShown="0" headerRowDxfId="14" dataDxfId="12" headerRowBorderDxfId="13" tableBorderDxfId="11" headerRowCellStyle="Normal 3" dataCellStyle="Normal 3">
  <autoFilter ref="A9:K16" xr:uid="{388610E8-7222-4B2D-8C6D-CB97556882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6514D1E5-6FD7-48F8-9BB5-59AE3194EEAC}" name="Statistic [note 8]" dataDxfId="10" dataCellStyle="Normal 3"/>
    <tableColumn id="2" xr3:uid="{02EF500E-A286-496E-A593-584A1B6A2885}" name="Period" dataDxfId="9" dataCellStyle="Normal 3"/>
    <tableColumn id="3" xr3:uid="{70DC0CB5-6F52-42EA-B88F-9B1AD6895364}" name="Electricity capacity, GW [note 8]" dataDxfId="8" dataCellStyle="Normal 3"/>
    <tableColumn id="4" xr3:uid="{30E8F9A7-C4B1-4613-B2F6-C0D89AFD5F0F}" name="Load factor [note 9]" dataDxfId="7" dataCellStyle="Normal 3"/>
    <tableColumn id="5" xr3:uid="{5D1EC5E5-1026-471E-8279-4D03A492F032}" name="Avg electricity generated per day, GWh" dataDxfId="6" dataCellStyle="Normal 3">
      <calculatedColumnFormula>Electricity_generated_main_table[[#This Row],[Electricity capacity, GW '[note 8']]]*Electricity_generated_main_table[[#This Row],[Load factor '[note 9']]]*24</calculatedColumnFormula>
    </tableColumn>
    <tableColumn id="6" xr3:uid="{968124BF-F7CB-44A6-BCF1-36D76A98B36D}" name="Christmas trees lit for all of December (million)" dataDxfId="5" dataCellStyle="Normal 3">
      <calculatedColumnFormula array="1">Electricity_generated_main_table[[#This Row],[Avg electricity generated per day, GWh]]/Fuel_used_main_table[One Christmas tree lit with LED lights for all of December '[note 2']]</calculatedColumnFormula>
    </tableColumn>
    <tableColumn id="7" xr3:uid="{25F7581B-484D-48E2-9261-B676ABC40DE8}" name="Turkeys cooked in electric ovens (million)" dataDxfId="4" dataCellStyle="Normal 3">
      <calculatedColumnFormula array="1">Electricity_generated_main_table[[#This Row],[Avg electricity generated per day, GWh]]/Fuel_used_main_table[One turkey cooked in electric oven '[note 3']]</calculatedColumnFormula>
    </tableColumn>
    <tableColumn id="8" xr3:uid="{40B59A36-1B16-4346-9FED-6A2F55AFDEF0}" name="Brussels sprouts cooked in an electric steamer (million kg)" dataDxfId="3" dataCellStyle="Normal 3">
      <calculatedColumnFormula array="1">Electricity_generated_main_table[[#This Row],[Avg electricity generated per day, GWh]]/Fuel_used_main_table[1kg Brussels sprouts cooked in an electric steamer '[note 4']]</calculatedColumnFormula>
    </tableColumn>
    <tableColumn id="9" xr3:uid="{9274183C-814F-441D-88DB-51E12D7FB191}" name="Roast potatoes parboiled then cooked in an air fryer (million kg)" dataDxfId="2" dataCellStyle="Normal 3">
      <calculatedColumnFormula array="1">Electricity_generated_main_table[[#This Row],[Avg electricity generated per day, GWh]]/Fuel_used_main_table[1kg of roast potatoes parboiled then cooked in an air fryer '[note 5']]</calculatedColumnFormula>
    </tableColumn>
    <tableColumn id="10" xr3:uid="{BCEBF42C-1415-4DC6-8299-6467E31B899D}" name="Pigs in blankets cooked in an air fryer (billion)" dataDxfId="1" dataCellStyle="Normal 3">
      <calculatedColumnFormula array="1">Electricity_generated_main_table[[#This Row],[Avg electricity generated per day, GWh]]/Fuel_used_main_table[12 pigs in blankets cooked in an air fryer '[note 6']]/1000*12</calculatedColumnFormula>
    </tableColumn>
    <tableColumn id="11" xr3:uid="{EE161340-91D6-49B6-B0F2-102FEB02E4BA}" name="Showing the King's Christmas speech (billion televisions)" dataDxfId="0" dataCellStyle="Normal 3">
      <calculatedColumnFormula array="1">Electricity_generated_main_table[[#This Row],[Avg electricity generated per day, GWh]]/Fuel_used_main_table[Watching the King''s Christmas speech, thousand households '[note 7']]</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electricity-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beis.gov.uk" TargetMode="External"/><Relationship Id="rId6" Type="http://schemas.openxmlformats.org/officeDocument/2006/relationships/hyperlink" Target="https://www.gov.uk/government/statistics/digest-of-uk-energy-statistics-dukes-2022" TargetMode="External"/><Relationship Id="rId5" Type="http://schemas.openxmlformats.org/officeDocument/2006/relationships/hyperlink" Target="mailto:electricitystatistics@beis.gov.uk" TargetMode="External"/><Relationship Id="rId4" Type="http://schemas.openxmlformats.org/officeDocument/2006/relationships/hyperlink" Target="https://www.gov.uk/government/publications/beis-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ur02.safelinks.protection.outlook.com/?url=https%3A%2F%2Fwww.gov.uk%2Fgovernment%2Fstatistics%2Fenergy-trends-section-6-renewables&amp;data=05%7C01%7CMatt.Laycock%40beis.gov.uk%7C0a1489b40ce54521af9d08dad3ae99dc%7Ccbac700502c143ebb497e6492d1b2dd8%7C0%7C0%7C638055044117592987%7CUnknown%7CTWFpbGZsb3d8eyJWIjoiMC4wLjAwMDAiLCJQIjoiV2luMzIiLCJBTiI6Ik1haWwiLCJXVCI6Mn0%3D%7C3000%7C%7C%7C&amp;sdata=tMOdvAHPi3DeAjIfMrt2%2Ffza%2FEBkDynjD%2BpGJgjUl%2B4%3D&amp;reserved=0" TargetMode="External"/><Relationship Id="rId1" Type="http://schemas.openxmlformats.org/officeDocument/2006/relationships/hyperlink" Target="https://eur02.safelinks.protection.outlook.com/?url=https%3A%2F%2Fwww.utilitydive.com%2Fnews%2Fhow-much-energy-does-it-take-to-roast-a-turkey%2F409810%2F&amp;data=05%7C01%7CMatt.Laycock%40beis.gov.uk%7C0a1489b40ce54521af9d08dad3ae99dc%7Ccbac700502c143ebb497e6492d1b2dd8%7C0%7C0%7C638055044117749267%7CUnknown%7CTWFpbGZsb3d8eyJWIjoiMC4wLjAwMDAiLCJQIjoiV2luMzIiLCJBTiI6Ik1haWwiLCJXVCI6Mn0%3D%7C3000%7C%7C%7C&amp;sdata=Ad%2FZ48Epvlv8rekOames%2B2KWsJaUnacO6dhXQCd5%2Bho%3D&amp;reserved=0"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C1D61-C97A-4BC4-838B-3C7DE76F481D}">
  <dimension ref="A1:Q33"/>
  <sheetViews>
    <sheetView showGridLines="0" tabSelected="1" workbookViewId="0"/>
  </sheetViews>
  <sheetFormatPr defaultColWidth="3.26953125" defaultRowHeight="15.5" x14ac:dyDescent="0.35"/>
  <cols>
    <col min="1" max="1" width="138.7265625" style="25" customWidth="1"/>
    <col min="2" max="2" width="8.26953125" style="6" customWidth="1"/>
    <col min="3" max="3" width="13.26953125" style="6" customWidth="1"/>
    <col min="4" max="4" width="10.26953125" style="6" customWidth="1"/>
    <col min="5" max="5" width="21.26953125" style="6" customWidth="1"/>
    <col min="6" max="6" width="11" style="6" customWidth="1"/>
    <col min="7" max="8" width="8.26953125" style="6" customWidth="1"/>
    <col min="9" max="9" width="22.26953125" style="6" customWidth="1"/>
    <col min="10" max="14" width="3.26953125" style="6"/>
    <col min="15" max="16" width="3.26953125" style="6" customWidth="1"/>
    <col min="17" max="17" width="18.54296875" style="6" customWidth="1"/>
    <col min="18" max="16384" width="3.26953125" style="6"/>
  </cols>
  <sheetData>
    <row r="1" spans="1:5" ht="45" customHeight="1" x14ac:dyDescent="0.35">
      <c r="A1" s="5" t="s">
        <v>0</v>
      </c>
    </row>
    <row r="2" spans="1:5" ht="62" x14ac:dyDescent="0.35">
      <c r="A2" s="7" t="s">
        <v>1</v>
      </c>
    </row>
    <row r="3" spans="1:5" ht="30" customHeight="1" x14ac:dyDescent="0.5">
      <c r="A3" s="8" t="s">
        <v>2</v>
      </c>
    </row>
    <row r="4" spans="1:5" x14ac:dyDescent="0.35">
      <c r="A4" s="77" t="s">
        <v>3</v>
      </c>
    </row>
    <row r="5" spans="1:5" ht="30" customHeight="1" x14ac:dyDescent="0.5">
      <c r="A5" s="8" t="s">
        <v>4</v>
      </c>
    </row>
    <row r="6" spans="1:5" ht="20.25" customHeight="1" x14ac:dyDescent="0.35">
      <c r="A6" s="9" t="s">
        <v>5</v>
      </c>
    </row>
    <row r="7" spans="1:5" ht="30" customHeight="1" x14ac:dyDescent="0.5">
      <c r="A7" s="8" t="s">
        <v>6</v>
      </c>
      <c r="C7" s="10"/>
      <c r="D7" s="10"/>
      <c r="E7" s="11"/>
    </row>
    <row r="8" spans="1:5" ht="31" x14ac:dyDescent="0.35">
      <c r="A8" s="12" t="s">
        <v>7</v>
      </c>
      <c r="C8" s="10"/>
      <c r="D8" s="10"/>
      <c r="E8" s="11"/>
    </row>
    <row r="9" spans="1:5" ht="20.25" customHeight="1" x14ac:dyDescent="0.35">
      <c r="A9" s="13" t="s">
        <v>8</v>
      </c>
      <c r="C9" s="10"/>
      <c r="D9" s="10"/>
      <c r="E9" s="11"/>
    </row>
    <row r="10" spans="1:5" ht="31" x14ac:dyDescent="0.35">
      <c r="A10" s="12" t="s">
        <v>9</v>
      </c>
      <c r="C10" s="10"/>
      <c r="D10" s="10"/>
      <c r="E10" s="11"/>
    </row>
    <row r="11" spans="1:5" ht="31" x14ac:dyDescent="0.35">
      <c r="A11" s="12" t="s">
        <v>10</v>
      </c>
      <c r="C11" s="10"/>
      <c r="D11" s="10"/>
      <c r="E11" s="11"/>
    </row>
    <row r="12" spans="1:5" ht="20.25" customHeight="1" x14ac:dyDescent="0.35">
      <c r="A12" s="12" t="s">
        <v>11</v>
      </c>
      <c r="B12" s="14"/>
      <c r="C12" s="10"/>
      <c r="D12" s="10"/>
      <c r="E12" s="15"/>
    </row>
    <row r="13" spans="1:5" ht="20.25" customHeight="1" x14ac:dyDescent="0.35">
      <c r="A13" s="13" t="s">
        <v>12</v>
      </c>
      <c r="E13" s="16"/>
    </row>
    <row r="14" spans="1:5" ht="20.25" customHeight="1" x14ac:dyDescent="0.35">
      <c r="A14" s="13" t="s">
        <v>13</v>
      </c>
      <c r="C14" s="17"/>
      <c r="E14" s="16"/>
    </row>
    <row r="15" spans="1:5" ht="20.25" customHeight="1" x14ac:dyDescent="0.35">
      <c r="A15" s="13" t="s">
        <v>14</v>
      </c>
      <c r="E15" s="16"/>
    </row>
    <row r="16" spans="1:5" ht="20.25" customHeight="1" x14ac:dyDescent="0.35">
      <c r="A16" s="13" t="s">
        <v>15</v>
      </c>
      <c r="E16" s="16"/>
    </row>
    <row r="17" spans="1:17" ht="30" customHeight="1" x14ac:dyDescent="0.5">
      <c r="A17" s="8" t="s">
        <v>16</v>
      </c>
    </row>
    <row r="18" spans="1:17" ht="20.25" customHeight="1" x14ac:dyDescent="0.35">
      <c r="A18" s="18" t="s">
        <v>17</v>
      </c>
      <c r="B18" s="14"/>
    </row>
    <row r="19" spans="1:17" ht="20.25" customHeight="1" x14ac:dyDescent="0.35">
      <c r="A19" s="12" t="s">
        <v>18</v>
      </c>
      <c r="B19" s="19"/>
      <c r="C19" s="20"/>
      <c r="D19" s="20"/>
      <c r="E19" s="20"/>
      <c r="F19" s="20"/>
      <c r="G19" s="20"/>
      <c r="H19" s="20"/>
      <c r="I19" s="20"/>
      <c r="J19" s="20"/>
      <c r="K19" s="20"/>
      <c r="L19" s="20"/>
      <c r="M19" s="20"/>
      <c r="N19" s="20"/>
    </row>
    <row r="20" spans="1:17" ht="20.25" customHeight="1" x14ac:dyDescent="0.35">
      <c r="A20" s="13" t="s">
        <v>19</v>
      </c>
    </row>
    <row r="21" spans="1:17" ht="20.25" customHeight="1" x14ac:dyDescent="0.35">
      <c r="A21" s="21" t="s">
        <v>20</v>
      </c>
      <c r="B21" s="14"/>
    </row>
    <row r="22" spans="1:17" ht="20.25" customHeight="1" x14ac:dyDescent="0.35">
      <c r="A22" s="18" t="s">
        <v>21</v>
      </c>
      <c r="E22" s="22"/>
      <c r="F22" s="22"/>
      <c r="G22" s="22"/>
      <c r="H22" s="22"/>
      <c r="I22" s="22"/>
      <c r="J22" s="22"/>
      <c r="K22" s="22"/>
      <c r="L22" s="22"/>
    </row>
    <row r="23" spans="1:17" ht="20.25" customHeight="1" x14ac:dyDescent="0.35">
      <c r="A23" s="23" t="s">
        <v>22</v>
      </c>
      <c r="E23" s="22"/>
      <c r="F23" s="22"/>
      <c r="G23" s="22"/>
      <c r="H23" s="22"/>
      <c r="I23" s="22"/>
      <c r="J23" s="22"/>
      <c r="K23" s="22"/>
      <c r="L23" s="22"/>
    </row>
    <row r="24" spans="1:17" ht="20.25" customHeight="1" x14ac:dyDescent="0.35">
      <c r="A24" s="24" t="s">
        <v>23</v>
      </c>
      <c r="E24" s="22"/>
      <c r="F24" s="22"/>
      <c r="G24" s="22"/>
      <c r="H24" s="22"/>
      <c r="I24" s="22"/>
      <c r="J24" s="22"/>
      <c r="K24" s="22"/>
      <c r="L24" s="22"/>
    </row>
    <row r="25" spans="1:17" s="26" customFormat="1" x14ac:dyDescent="0.35">
      <c r="A25" s="25"/>
      <c r="E25" s="22"/>
      <c r="F25" s="22"/>
      <c r="G25" s="22"/>
      <c r="H25" s="22"/>
      <c r="I25" s="22"/>
      <c r="J25" s="22"/>
      <c r="K25" s="22"/>
      <c r="L25" s="22"/>
    </row>
    <row r="26" spans="1:17" x14ac:dyDescent="0.35">
      <c r="E26" s="27"/>
      <c r="F26" s="28"/>
      <c r="G26" s="28"/>
      <c r="H26" s="28"/>
      <c r="I26" s="28"/>
      <c r="J26" s="28"/>
      <c r="K26" s="28"/>
      <c r="L26" s="28"/>
    </row>
    <row r="27" spans="1:17" x14ac:dyDescent="0.35">
      <c r="B27" s="14"/>
    </row>
    <row r="30" spans="1:17" x14ac:dyDescent="0.35">
      <c r="E30" s="29"/>
      <c r="L30" s="28"/>
      <c r="M30" s="28"/>
      <c r="N30" s="28"/>
      <c r="O30" s="28"/>
      <c r="P30" s="28"/>
      <c r="Q30" s="28"/>
    </row>
    <row r="31" spans="1:17" x14ac:dyDescent="0.35">
      <c r="L31" s="30"/>
      <c r="M31" s="22"/>
      <c r="N31" s="22"/>
      <c r="O31" s="22"/>
      <c r="P31" s="22"/>
      <c r="Q31" s="22"/>
    </row>
    <row r="32" spans="1:17" x14ac:dyDescent="0.35">
      <c r="F32" s="28"/>
      <c r="G32" s="28"/>
      <c r="H32" s="28"/>
      <c r="I32" s="28"/>
      <c r="J32" s="28"/>
      <c r="K32" s="28"/>
      <c r="L32" s="30"/>
      <c r="M32" s="22"/>
      <c r="N32" s="22"/>
      <c r="O32" s="22"/>
      <c r="P32" s="22"/>
      <c r="Q32" s="22"/>
    </row>
    <row r="33" spans="12:17" x14ac:dyDescent="0.35">
      <c r="L33" s="28"/>
      <c r="M33" s="28"/>
      <c r="N33" s="28"/>
      <c r="O33" s="28"/>
      <c r="P33" s="28"/>
      <c r="Q33" s="28"/>
    </row>
  </sheetData>
  <hyperlinks>
    <hyperlink ref="A23" r:id="rId1" xr:uid="{18663C1E-23FF-43B7-BD30-F38BDE6BE209}"/>
    <hyperlink ref="A13" r:id="rId2" display="Energy trends publication (opens in a new window) " xr:uid="{84BDE3DD-ABB8-4CEA-9B33-EDE09370DA50}"/>
    <hyperlink ref="A14" r:id="rId3" xr:uid="{4E22F391-78E5-4E0D-B404-76FA043EC225}"/>
    <hyperlink ref="A15" r:id="rId4" location="energy-statistics" xr:uid="{04AA7993-4BBB-4EFF-90D7-4D0BE016D83B}"/>
    <hyperlink ref="A20" r:id="rId5" xr:uid="{2490F4B1-7872-4926-8A99-915902262C4C}"/>
    <hyperlink ref="A16" r:id="rId6" display="Glossary and acronyms (opens in a new window)" xr:uid="{81585454-11E7-4808-A649-0951B5CE0485}"/>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9EC2-BF4B-4306-AF62-22836180400B}">
  <dimension ref="A1:B9"/>
  <sheetViews>
    <sheetView showGridLines="0" workbookViewId="0"/>
  </sheetViews>
  <sheetFormatPr defaultColWidth="8.7265625" defaultRowHeight="13" x14ac:dyDescent="0.3"/>
  <cols>
    <col min="1" max="1" width="92.54296875" style="32" customWidth="1"/>
    <col min="2" max="2" width="31.453125" style="32" customWidth="1"/>
    <col min="3" max="16384" width="8.7265625" style="32"/>
  </cols>
  <sheetData>
    <row r="1" spans="1:2" ht="45" customHeight="1" x14ac:dyDescent="0.3">
      <c r="A1" s="31" t="s">
        <v>24</v>
      </c>
    </row>
    <row r="2" spans="1:2" ht="20.25" customHeight="1" x14ac:dyDescent="0.3">
      <c r="A2" s="33" t="s">
        <v>25</v>
      </c>
    </row>
    <row r="3" spans="1:2" ht="20.25" customHeight="1" x14ac:dyDescent="0.3">
      <c r="A3" s="34" t="s">
        <v>26</v>
      </c>
    </row>
    <row r="4" spans="1:2" ht="30" customHeight="1" x14ac:dyDescent="0.5">
      <c r="A4" s="35" t="s">
        <v>27</v>
      </c>
      <c r="B4" s="36" t="s">
        <v>28</v>
      </c>
    </row>
    <row r="5" spans="1:2" ht="20.25" customHeight="1" x14ac:dyDescent="0.3">
      <c r="A5" s="33" t="s">
        <v>29</v>
      </c>
      <c r="B5" s="37" t="s">
        <v>30</v>
      </c>
    </row>
    <row r="6" spans="1:2" ht="20.25" customHeight="1" x14ac:dyDescent="0.3">
      <c r="A6" s="33" t="s">
        <v>31</v>
      </c>
      <c r="B6" s="37" t="s">
        <v>24</v>
      </c>
    </row>
    <row r="7" spans="1:2" ht="20.25" customHeight="1" x14ac:dyDescent="0.3">
      <c r="A7" s="33" t="s">
        <v>32</v>
      </c>
      <c r="B7" s="37" t="s">
        <v>33</v>
      </c>
    </row>
    <row r="8" spans="1:2" ht="20.25" customHeight="1" x14ac:dyDescent="0.3">
      <c r="A8" s="33" t="s">
        <v>34</v>
      </c>
      <c r="B8" s="37" t="s">
        <v>35</v>
      </c>
    </row>
    <row r="9" spans="1:2" ht="20.25" customHeight="1" x14ac:dyDescent="0.3"/>
  </sheetData>
  <hyperlinks>
    <hyperlink ref="B5" location="'Cover Sheet'!A1" display="Cover Sheet" xr:uid="{F5F3238B-C083-4DE3-8BEC-5E3D86FE113E}"/>
    <hyperlink ref="B6" location="Contents!A1" display="Contents" xr:uid="{D4A65BFD-C65E-42EF-BE0A-F0395E31A609}"/>
    <hyperlink ref="B8" location="'Main Table'!A1" display="Main table (TWh)" xr:uid="{CC756FC5-0E59-49C0-ADFD-9020C3DC7567}"/>
    <hyperlink ref="B7" location="Notes!A1" display="Notes" xr:uid="{DB384756-6D63-48A4-AE93-FD977EA69F5B}"/>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B3258-E474-40EF-A565-FFBEE0D2C74C}">
  <dimension ref="A1:M19"/>
  <sheetViews>
    <sheetView showGridLines="0" workbookViewId="0"/>
  </sheetViews>
  <sheetFormatPr defaultColWidth="8.7265625" defaultRowHeight="13" x14ac:dyDescent="0.3"/>
  <cols>
    <col min="1" max="1" width="13" style="32" customWidth="1"/>
    <col min="2" max="2" width="125.1796875" style="32" customWidth="1"/>
    <col min="3" max="16384" width="8.7265625" style="32"/>
  </cols>
  <sheetData>
    <row r="1" spans="1:13" ht="40.15" customHeight="1" x14ac:dyDescent="0.3">
      <c r="A1" s="5" t="s">
        <v>33</v>
      </c>
      <c r="B1" s="38"/>
    </row>
    <row r="2" spans="1:13" ht="20.25" customHeight="1" x14ac:dyDescent="0.3">
      <c r="A2" s="24" t="s">
        <v>36</v>
      </c>
      <c r="B2" s="24"/>
    </row>
    <row r="3" spans="1:13" ht="20.25" customHeight="1" x14ac:dyDescent="0.3">
      <c r="A3" s="24" t="s">
        <v>37</v>
      </c>
      <c r="B3" s="24"/>
    </row>
    <row r="4" spans="1:13" ht="33" customHeight="1" x14ac:dyDescent="0.5">
      <c r="A4" s="36" t="s">
        <v>38</v>
      </c>
      <c r="B4" s="36" t="s">
        <v>39</v>
      </c>
    </row>
    <row r="5" spans="1:13" ht="31" x14ac:dyDescent="0.35">
      <c r="A5" s="74" t="s">
        <v>40</v>
      </c>
      <c r="B5" s="78" t="s">
        <v>41</v>
      </c>
      <c r="C5" s="1"/>
      <c r="D5" s="1"/>
      <c r="E5" s="1"/>
      <c r="F5"/>
      <c r="G5"/>
      <c r="H5"/>
      <c r="I5"/>
      <c r="J5"/>
      <c r="K5"/>
      <c r="L5"/>
      <c r="M5"/>
    </row>
    <row r="6" spans="1:13" ht="29" x14ac:dyDescent="0.35">
      <c r="A6" s="74" t="s">
        <v>42</v>
      </c>
      <c r="B6" s="79" t="s">
        <v>43</v>
      </c>
      <c r="C6" s="4"/>
      <c r="D6" s="4"/>
      <c r="E6" s="4"/>
      <c r="F6" s="4"/>
      <c r="G6" s="4"/>
      <c r="H6" s="4"/>
      <c r="I6" s="4"/>
      <c r="J6" s="4"/>
      <c r="K6" s="4"/>
      <c r="L6" s="4"/>
      <c r="M6" s="4"/>
    </row>
    <row r="7" spans="1:13" ht="34.5" customHeight="1" x14ac:dyDescent="0.35">
      <c r="A7" s="74" t="s">
        <v>44</v>
      </c>
      <c r="B7" s="79" t="s">
        <v>45</v>
      </c>
      <c r="C7" s="4"/>
      <c r="D7" s="4"/>
      <c r="E7" s="4"/>
      <c r="F7" s="4"/>
      <c r="G7" s="4"/>
      <c r="H7" s="4"/>
      <c r="I7" s="4"/>
      <c r="J7" s="4"/>
      <c r="K7" s="4"/>
      <c r="L7" s="4"/>
      <c r="M7" s="4"/>
    </row>
    <row r="8" spans="1:13" ht="34.5" customHeight="1" x14ac:dyDescent="0.35">
      <c r="A8" s="74" t="s">
        <v>46</v>
      </c>
      <c r="B8" s="79" t="s">
        <v>47</v>
      </c>
      <c r="C8" s="4"/>
      <c r="D8" s="4"/>
      <c r="E8" s="4"/>
      <c r="F8" s="4"/>
      <c r="G8" s="4"/>
      <c r="H8" s="4"/>
      <c r="I8" s="4"/>
      <c r="J8" s="4"/>
      <c r="K8" s="4"/>
      <c r="L8" s="4"/>
      <c r="M8" s="4"/>
    </row>
    <row r="9" spans="1:13" ht="66" customHeight="1" x14ac:dyDescent="0.35">
      <c r="A9" s="75" t="s">
        <v>48</v>
      </c>
      <c r="B9" s="79" t="s">
        <v>49</v>
      </c>
      <c r="C9" s="4"/>
      <c r="D9" s="4"/>
      <c r="E9" s="4"/>
      <c r="F9" s="4"/>
      <c r="G9" s="4"/>
      <c r="H9" s="4"/>
      <c r="I9" s="4"/>
      <c r="J9" s="4"/>
      <c r="K9" s="4"/>
      <c r="L9" s="4"/>
      <c r="M9" s="4"/>
    </row>
    <row r="10" spans="1:13" ht="32.25" customHeight="1" x14ac:dyDescent="0.35">
      <c r="A10" s="75" t="s">
        <v>50</v>
      </c>
      <c r="B10" s="79" t="s">
        <v>51</v>
      </c>
      <c r="C10" s="4"/>
      <c r="D10" s="4"/>
      <c r="E10" s="4"/>
      <c r="F10" s="4"/>
      <c r="G10" s="4"/>
      <c r="H10" s="4"/>
      <c r="I10" s="4"/>
      <c r="J10" s="4"/>
      <c r="K10" s="4"/>
      <c r="L10" s="4"/>
      <c r="M10" s="4"/>
    </row>
    <row r="11" spans="1:13" ht="33" customHeight="1" x14ac:dyDescent="0.35">
      <c r="A11" s="75" t="s">
        <v>52</v>
      </c>
      <c r="B11" s="79" t="s">
        <v>53</v>
      </c>
      <c r="C11" s="4"/>
      <c r="D11" s="4"/>
      <c r="E11" s="4"/>
      <c r="F11" s="4"/>
      <c r="G11" s="4"/>
      <c r="H11" s="4"/>
      <c r="I11" s="4"/>
      <c r="J11" s="4"/>
      <c r="K11" s="4"/>
      <c r="L11" s="4"/>
      <c r="M11" s="4"/>
    </row>
    <row r="12" spans="1:13" ht="42" customHeight="1" x14ac:dyDescent="0.35">
      <c r="A12" s="75" t="s">
        <v>54</v>
      </c>
      <c r="B12" s="76" t="s">
        <v>55</v>
      </c>
      <c r="C12" s="4"/>
      <c r="D12" s="4"/>
      <c r="E12" s="4"/>
      <c r="F12" s="4"/>
      <c r="G12" s="4"/>
      <c r="H12" s="4"/>
      <c r="I12" s="4"/>
      <c r="J12" s="4"/>
      <c r="K12" s="4"/>
      <c r="L12" s="4"/>
      <c r="M12" s="4"/>
    </row>
    <row r="13" spans="1:13" ht="77.25" customHeight="1" x14ac:dyDescent="0.35">
      <c r="A13" s="75" t="s">
        <v>56</v>
      </c>
      <c r="B13" s="80" t="s">
        <v>57</v>
      </c>
      <c r="C13"/>
      <c r="D13"/>
      <c r="E13"/>
      <c r="F13"/>
      <c r="G13"/>
      <c r="H13"/>
      <c r="I13"/>
      <c r="J13"/>
      <c r="K13"/>
      <c r="L13"/>
      <c r="M13"/>
    </row>
    <row r="14" spans="1:13" ht="14.5" x14ac:dyDescent="0.35">
      <c r="C14"/>
      <c r="D14" s="3"/>
      <c r="E14" s="3"/>
      <c r="F14"/>
      <c r="G14"/>
      <c r="H14"/>
      <c r="I14"/>
      <c r="J14"/>
      <c r="K14"/>
      <c r="L14"/>
      <c r="M14"/>
    </row>
    <row r="15" spans="1:13" ht="30" customHeight="1" x14ac:dyDescent="0.35">
      <c r="C15"/>
      <c r="D15"/>
      <c r="E15"/>
      <c r="F15"/>
      <c r="G15"/>
      <c r="H15"/>
      <c r="I15"/>
      <c r="J15"/>
      <c r="K15"/>
      <c r="L15"/>
      <c r="M15"/>
    </row>
    <row r="16" spans="1:13" ht="31.15" customHeight="1" x14ac:dyDescent="0.35">
      <c r="C16"/>
      <c r="D16"/>
      <c r="E16"/>
      <c r="F16"/>
      <c r="G16"/>
      <c r="H16"/>
      <c r="I16"/>
      <c r="J16"/>
      <c r="K16"/>
      <c r="L16"/>
      <c r="M16"/>
    </row>
    <row r="17" spans="3:13" ht="14.5" x14ac:dyDescent="0.35">
      <c r="C17"/>
      <c r="D17"/>
      <c r="E17"/>
      <c r="F17"/>
      <c r="G17"/>
      <c r="H17"/>
      <c r="I17"/>
      <c r="J17"/>
      <c r="K17"/>
      <c r="L17"/>
      <c r="M17"/>
    </row>
    <row r="18" spans="3:13" ht="14.5" x14ac:dyDescent="0.35">
      <c r="C18"/>
      <c r="D18"/>
      <c r="E18"/>
      <c r="F18"/>
      <c r="G18"/>
      <c r="H18"/>
      <c r="I18"/>
      <c r="J18"/>
      <c r="K18"/>
      <c r="L18"/>
      <c r="M18"/>
    </row>
    <row r="19" spans="3:13" ht="14.5" x14ac:dyDescent="0.35">
      <c r="C19"/>
      <c r="D19"/>
      <c r="E19"/>
      <c r="F19"/>
      <c r="G19"/>
      <c r="H19"/>
      <c r="I19"/>
      <c r="J19"/>
      <c r="K19"/>
      <c r="L19"/>
      <c r="M19"/>
    </row>
  </sheetData>
  <hyperlinks>
    <hyperlink ref="B7" r:id="rId1" display="https://eur02.safelinks.protection.outlook.com/?url=https%3A%2F%2Fwww.utilitydive.com%2Fnews%2Fhow-much-energy-does-it-take-to-roast-a-turkey%2F409810%2F&amp;data=05%7C01%7CMatt.Laycock%40beis.gov.uk%7C0a1489b40ce54521af9d08dad3ae99dc%7Ccbac700502c143ebb497e6492d1b2dd8%7C0%7C0%7C638055044117749267%7CUnknown%7CTWFpbGZsb3d8eyJWIjoiMC4wLjAwMDAiLCJQIjoiV2luMzIiLCJBTiI6Ik1haWwiLCJXVCI6Mn0%3D%7C3000%7C%7C%7C&amp;sdata=Ad%2FZ48Epvlv8rekOames%2B2KWsJaUnacO6dhXQCd5%2Bho%3D&amp;reserved=0" xr:uid="{D41FA757-36B1-4274-9E1A-F34700BA343F}"/>
    <hyperlink ref="B12" r:id="rId2" display="https://eur02.safelinks.protection.outlook.com/?url=https%3A%2F%2Fwww.gov.uk%2Fgovernment%2Fstatistics%2Fenergy-trends-section-6-renewables&amp;data=05%7C01%7CMatt.Laycock%40beis.gov.uk%7C0a1489b40ce54521af9d08dad3ae99dc%7Ccbac700502c143ebb497e6492d1b2dd8%7C0%7C0%7C638055044117592987%7CUnknown%7CTWFpbGZsb3d8eyJWIjoiMC4wLjAwMDAiLCJQIjoiV2luMzIiLCJBTiI6Ik1haWwiLCJXVCI6Mn0%3D%7C3000%7C%7C%7C&amp;sdata=tMOdvAHPi3DeAjIfMrt2%2Ffza%2FEBkDynjD%2BpGJgjUl%2B4%3D&amp;reserved=0" xr:uid="{2806F3E3-077F-4902-B1FA-9E3A5EB8F74F}"/>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95FF-5737-4BE3-ABB1-984857980EC2}">
  <sheetPr>
    <pageSetUpPr fitToPage="1"/>
  </sheetPr>
  <dimension ref="A1:O16"/>
  <sheetViews>
    <sheetView showGridLines="0" zoomScaleNormal="100" workbookViewId="0"/>
  </sheetViews>
  <sheetFormatPr defaultColWidth="4.1796875" defaultRowHeight="14.5" x14ac:dyDescent="0.35"/>
  <cols>
    <col min="1" max="1" width="33.1796875" customWidth="1"/>
    <col min="2" max="2" width="15.1796875" customWidth="1"/>
    <col min="3" max="3" width="17.26953125" customWidth="1"/>
    <col min="4" max="4" width="12.81640625" customWidth="1"/>
    <col min="5" max="5" width="16.7265625" customWidth="1"/>
    <col min="6" max="6" width="17.453125" customWidth="1"/>
    <col min="7" max="7" width="14.7265625" customWidth="1"/>
    <col min="8" max="8" width="18.81640625" customWidth="1"/>
    <col min="9" max="9" width="17.54296875" customWidth="1"/>
    <col min="10" max="10" width="15.7265625" customWidth="1"/>
    <col min="11" max="11" width="17.7265625" customWidth="1"/>
    <col min="12" max="12" width="11.453125" customWidth="1"/>
    <col min="13" max="13" width="12.453125" customWidth="1"/>
    <col min="14" max="14" width="13.453125" customWidth="1"/>
    <col min="15" max="15" width="12.7265625" customWidth="1"/>
    <col min="16" max="16" width="9" customWidth="1"/>
    <col min="17" max="17" width="8.1796875" bestFit="1" customWidth="1"/>
    <col min="18" max="18" width="8.7265625" bestFit="1" customWidth="1"/>
    <col min="19" max="19" width="7" bestFit="1" customWidth="1"/>
    <col min="20" max="21" width="8.1796875" bestFit="1" customWidth="1"/>
    <col min="22" max="24" width="6.54296875" customWidth="1"/>
    <col min="25" max="25" width="8" customWidth="1"/>
    <col min="26" max="27" width="6.54296875" customWidth="1"/>
    <col min="257" max="257" width="1.54296875" customWidth="1"/>
    <col min="258" max="258" width="35.54296875" customWidth="1"/>
    <col min="259" max="260" width="9" customWidth="1"/>
    <col min="261" max="261" width="10.7265625" customWidth="1"/>
    <col min="262" max="270" width="8.7265625" customWidth="1"/>
    <col min="271" max="271" width="10.453125" bestFit="1" customWidth="1"/>
    <col min="272" max="272" width="9" customWidth="1"/>
    <col min="273" max="274" width="8.1796875" bestFit="1" customWidth="1"/>
    <col min="275" max="275" width="7" bestFit="1" customWidth="1"/>
    <col min="276" max="277" width="8.1796875" bestFit="1" customWidth="1"/>
    <col min="278" max="280" width="6.54296875" customWidth="1"/>
    <col min="281" max="281" width="8" customWidth="1"/>
    <col min="282" max="283" width="6.54296875" customWidth="1"/>
    <col min="513" max="513" width="1.54296875" customWidth="1"/>
    <col min="514" max="514" width="35.54296875" customWidth="1"/>
    <col min="515" max="516" width="9" customWidth="1"/>
    <col min="517" max="517" width="10.7265625" customWidth="1"/>
    <col min="518" max="526" width="8.7265625" customWidth="1"/>
    <col min="527" max="527" width="10.453125" bestFit="1" customWidth="1"/>
    <col min="528" max="528" width="9" customWidth="1"/>
    <col min="529" max="530" width="8.1796875" bestFit="1" customWidth="1"/>
    <col min="531" max="531" width="7" bestFit="1" customWidth="1"/>
    <col min="532" max="533" width="8.1796875" bestFit="1" customWidth="1"/>
    <col min="534" max="536" width="6.54296875" customWidth="1"/>
    <col min="537" max="537" width="8" customWidth="1"/>
    <col min="538" max="539" width="6.54296875" customWidth="1"/>
    <col min="769" max="769" width="1.54296875" customWidth="1"/>
    <col min="770" max="770" width="35.54296875" customWidth="1"/>
    <col min="771" max="772" width="9" customWidth="1"/>
    <col min="773" max="773" width="10.7265625" customWidth="1"/>
    <col min="774" max="782" width="8.7265625" customWidth="1"/>
    <col min="783" max="783" width="10.453125" bestFit="1" customWidth="1"/>
    <col min="784" max="784" width="9" customWidth="1"/>
    <col min="785" max="786" width="8.1796875" bestFit="1" customWidth="1"/>
    <col min="787" max="787" width="7" bestFit="1" customWidth="1"/>
    <col min="788" max="789" width="8.1796875" bestFit="1" customWidth="1"/>
    <col min="790" max="792" width="6.54296875" customWidth="1"/>
    <col min="793" max="793" width="8" customWidth="1"/>
    <col min="794" max="795" width="6.54296875" customWidth="1"/>
    <col min="1025" max="1025" width="1.54296875" customWidth="1"/>
    <col min="1026" max="1026" width="35.54296875" customWidth="1"/>
    <col min="1027" max="1028" width="9" customWidth="1"/>
    <col min="1029" max="1029" width="10.7265625" customWidth="1"/>
    <col min="1030" max="1038" width="8.7265625" customWidth="1"/>
    <col min="1039" max="1039" width="10.453125" bestFit="1" customWidth="1"/>
    <col min="1040" max="1040" width="9" customWidth="1"/>
    <col min="1041" max="1042" width="8.1796875" bestFit="1" customWidth="1"/>
    <col min="1043" max="1043" width="7" bestFit="1" customWidth="1"/>
    <col min="1044" max="1045" width="8.1796875" bestFit="1" customWidth="1"/>
    <col min="1046" max="1048" width="6.54296875" customWidth="1"/>
    <col min="1049" max="1049" width="8" customWidth="1"/>
    <col min="1050" max="1051" width="6.54296875" customWidth="1"/>
    <col min="1281" max="1281" width="1.54296875" customWidth="1"/>
    <col min="1282" max="1282" width="35.54296875" customWidth="1"/>
    <col min="1283" max="1284" width="9" customWidth="1"/>
    <col min="1285" max="1285" width="10.7265625" customWidth="1"/>
    <col min="1286" max="1294" width="8.7265625" customWidth="1"/>
    <col min="1295" max="1295" width="10.453125" bestFit="1" customWidth="1"/>
    <col min="1296" max="1296" width="9" customWidth="1"/>
    <col min="1297" max="1298" width="8.1796875" bestFit="1" customWidth="1"/>
    <col min="1299" max="1299" width="7" bestFit="1" customWidth="1"/>
    <col min="1300" max="1301" width="8.1796875" bestFit="1" customWidth="1"/>
    <col min="1302" max="1304" width="6.54296875" customWidth="1"/>
    <col min="1305" max="1305" width="8" customWidth="1"/>
    <col min="1306" max="1307" width="6.54296875" customWidth="1"/>
    <col min="1537" max="1537" width="1.54296875" customWidth="1"/>
    <col min="1538" max="1538" width="35.54296875" customWidth="1"/>
    <col min="1539" max="1540" width="9" customWidth="1"/>
    <col min="1541" max="1541" width="10.7265625" customWidth="1"/>
    <col min="1542" max="1550" width="8.7265625" customWidth="1"/>
    <col min="1551" max="1551" width="10.453125" bestFit="1" customWidth="1"/>
    <col min="1552" max="1552" width="9" customWidth="1"/>
    <col min="1553" max="1554" width="8.1796875" bestFit="1" customWidth="1"/>
    <col min="1555" max="1555" width="7" bestFit="1" customWidth="1"/>
    <col min="1556" max="1557" width="8.1796875" bestFit="1" customWidth="1"/>
    <col min="1558" max="1560" width="6.54296875" customWidth="1"/>
    <col min="1561" max="1561" width="8" customWidth="1"/>
    <col min="1562" max="1563" width="6.54296875" customWidth="1"/>
    <col min="1793" max="1793" width="1.54296875" customWidth="1"/>
    <col min="1794" max="1794" width="35.54296875" customWidth="1"/>
    <col min="1795" max="1796" width="9" customWidth="1"/>
    <col min="1797" max="1797" width="10.7265625" customWidth="1"/>
    <col min="1798" max="1806" width="8.7265625" customWidth="1"/>
    <col min="1807" max="1807" width="10.453125" bestFit="1" customWidth="1"/>
    <col min="1808" max="1808" width="9" customWidth="1"/>
    <col min="1809" max="1810" width="8.1796875" bestFit="1" customWidth="1"/>
    <col min="1811" max="1811" width="7" bestFit="1" customWidth="1"/>
    <col min="1812" max="1813" width="8.1796875" bestFit="1" customWidth="1"/>
    <col min="1814" max="1816" width="6.54296875" customWidth="1"/>
    <col min="1817" max="1817" width="8" customWidth="1"/>
    <col min="1818" max="1819" width="6.54296875" customWidth="1"/>
    <col min="2049" max="2049" width="1.54296875" customWidth="1"/>
    <col min="2050" max="2050" width="35.54296875" customWidth="1"/>
    <col min="2051" max="2052" width="9" customWidth="1"/>
    <col min="2053" max="2053" width="10.7265625" customWidth="1"/>
    <col min="2054" max="2062" width="8.7265625" customWidth="1"/>
    <col min="2063" max="2063" width="10.453125" bestFit="1" customWidth="1"/>
    <col min="2064" max="2064" width="9" customWidth="1"/>
    <col min="2065" max="2066" width="8.1796875" bestFit="1" customWidth="1"/>
    <col min="2067" max="2067" width="7" bestFit="1" customWidth="1"/>
    <col min="2068" max="2069" width="8.1796875" bestFit="1" customWidth="1"/>
    <col min="2070" max="2072" width="6.54296875" customWidth="1"/>
    <col min="2073" max="2073" width="8" customWidth="1"/>
    <col min="2074" max="2075" width="6.54296875" customWidth="1"/>
    <col min="2305" max="2305" width="1.54296875" customWidth="1"/>
    <col min="2306" max="2306" width="35.54296875" customWidth="1"/>
    <col min="2307" max="2308" width="9" customWidth="1"/>
    <col min="2309" max="2309" width="10.7265625" customWidth="1"/>
    <col min="2310" max="2318" width="8.7265625" customWidth="1"/>
    <col min="2319" max="2319" width="10.453125" bestFit="1" customWidth="1"/>
    <col min="2320" max="2320" width="9" customWidth="1"/>
    <col min="2321" max="2322" width="8.1796875" bestFit="1" customWidth="1"/>
    <col min="2323" max="2323" width="7" bestFit="1" customWidth="1"/>
    <col min="2324" max="2325" width="8.1796875" bestFit="1" customWidth="1"/>
    <col min="2326" max="2328" width="6.54296875" customWidth="1"/>
    <col min="2329" max="2329" width="8" customWidth="1"/>
    <col min="2330" max="2331" width="6.54296875" customWidth="1"/>
    <col min="2561" max="2561" width="1.54296875" customWidth="1"/>
    <col min="2562" max="2562" width="35.54296875" customWidth="1"/>
    <col min="2563" max="2564" width="9" customWidth="1"/>
    <col min="2565" max="2565" width="10.7265625" customWidth="1"/>
    <col min="2566" max="2574" width="8.7265625" customWidth="1"/>
    <col min="2575" max="2575" width="10.453125" bestFit="1" customWidth="1"/>
    <col min="2576" max="2576" width="9" customWidth="1"/>
    <col min="2577" max="2578" width="8.1796875" bestFit="1" customWidth="1"/>
    <col min="2579" max="2579" width="7" bestFit="1" customWidth="1"/>
    <col min="2580" max="2581" width="8.1796875" bestFit="1" customWidth="1"/>
    <col min="2582" max="2584" width="6.54296875" customWidth="1"/>
    <col min="2585" max="2585" width="8" customWidth="1"/>
    <col min="2586" max="2587" width="6.54296875" customWidth="1"/>
    <col min="2817" max="2817" width="1.54296875" customWidth="1"/>
    <col min="2818" max="2818" width="35.54296875" customWidth="1"/>
    <col min="2819" max="2820" width="9" customWidth="1"/>
    <col min="2821" max="2821" width="10.7265625" customWidth="1"/>
    <col min="2822" max="2830" width="8.7265625" customWidth="1"/>
    <col min="2831" max="2831" width="10.453125" bestFit="1" customWidth="1"/>
    <col min="2832" max="2832" width="9" customWidth="1"/>
    <col min="2833" max="2834" width="8.1796875" bestFit="1" customWidth="1"/>
    <col min="2835" max="2835" width="7" bestFit="1" customWidth="1"/>
    <col min="2836" max="2837" width="8.1796875" bestFit="1" customWidth="1"/>
    <col min="2838" max="2840" width="6.54296875" customWidth="1"/>
    <col min="2841" max="2841" width="8" customWidth="1"/>
    <col min="2842" max="2843" width="6.54296875" customWidth="1"/>
    <col min="3073" max="3073" width="1.54296875" customWidth="1"/>
    <col min="3074" max="3074" width="35.54296875" customWidth="1"/>
    <col min="3075" max="3076" width="9" customWidth="1"/>
    <col min="3077" max="3077" width="10.7265625" customWidth="1"/>
    <col min="3078" max="3086" width="8.7265625" customWidth="1"/>
    <col min="3087" max="3087" width="10.453125" bestFit="1" customWidth="1"/>
    <col min="3088" max="3088" width="9" customWidth="1"/>
    <col min="3089" max="3090" width="8.1796875" bestFit="1" customWidth="1"/>
    <col min="3091" max="3091" width="7" bestFit="1" customWidth="1"/>
    <col min="3092" max="3093" width="8.1796875" bestFit="1" customWidth="1"/>
    <col min="3094" max="3096" width="6.54296875" customWidth="1"/>
    <col min="3097" max="3097" width="8" customWidth="1"/>
    <col min="3098" max="3099" width="6.54296875" customWidth="1"/>
    <col min="3329" max="3329" width="1.54296875" customWidth="1"/>
    <col min="3330" max="3330" width="35.54296875" customWidth="1"/>
    <col min="3331" max="3332" width="9" customWidth="1"/>
    <col min="3333" max="3333" width="10.7265625" customWidth="1"/>
    <col min="3334" max="3342" width="8.7265625" customWidth="1"/>
    <col min="3343" max="3343" width="10.453125" bestFit="1" customWidth="1"/>
    <col min="3344" max="3344" width="9" customWidth="1"/>
    <col min="3345" max="3346" width="8.1796875" bestFit="1" customWidth="1"/>
    <col min="3347" max="3347" width="7" bestFit="1" customWidth="1"/>
    <col min="3348" max="3349" width="8.1796875" bestFit="1" customWidth="1"/>
    <col min="3350" max="3352" width="6.54296875" customWidth="1"/>
    <col min="3353" max="3353" width="8" customWidth="1"/>
    <col min="3354" max="3355" width="6.54296875" customWidth="1"/>
    <col min="3585" max="3585" width="1.54296875" customWidth="1"/>
    <col min="3586" max="3586" width="35.54296875" customWidth="1"/>
    <col min="3587" max="3588" width="9" customWidth="1"/>
    <col min="3589" max="3589" width="10.7265625" customWidth="1"/>
    <col min="3590" max="3598" width="8.7265625" customWidth="1"/>
    <col min="3599" max="3599" width="10.453125" bestFit="1" customWidth="1"/>
    <col min="3600" max="3600" width="9" customWidth="1"/>
    <col min="3601" max="3602" width="8.1796875" bestFit="1" customWidth="1"/>
    <col min="3603" max="3603" width="7" bestFit="1" customWidth="1"/>
    <col min="3604" max="3605" width="8.1796875" bestFit="1" customWidth="1"/>
    <col min="3606" max="3608" width="6.54296875" customWidth="1"/>
    <col min="3609" max="3609" width="8" customWidth="1"/>
    <col min="3610" max="3611" width="6.54296875" customWidth="1"/>
    <col min="3841" max="3841" width="1.54296875" customWidth="1"/>
    <col min="3842" max="3842" width="35.54296875" customWidth="1"/>
    <col min="3843" max="3844" width="9" customWidth="1"/>
    <col min="3845" max="3845" width="10.7265625" customWidth="1"/>
    <col min="3846" max="3854" width="8.7265625" customWidth="1"/>
    <col min="3855" max="3855" width="10.453125" bestFit="1" customWidth="1"/>
    <col min="3856" max="3856" width="9" customWidth="1"/>
    <col min="3857" max="3858" width="8.1796875" bestFit="1" customWidth="1"/>
    <col min="3859" max="3859" width="7" bestFit="1" customWidth="1"/>
    <col min="3860" max="3861" width="8.1796875" bestFit="1" customWidth="1"/>
    <col min="3862" max="3864" width="6.54296875" customWidth="1"/>
    <col min="3865" max="3865" width="8" customWidth="1"/>
    <col min="3866" max="3867" width="6.54296875" customWidth="1"/>
    <col min="4097" max="4097" width="1.54296875" customWidth="1"/>
    <col min="4098" max="4098" width="35.54296875" customWidth="1"/>
    <col min="4099" max="4100" width="9" customWidth="1"/>
    <col min="4101" max="4101" width="10.7265625" customWidth="1"/>
    <col min="4102" max="4110" width="8.7265625" customWidth="1"/>
    <col min="4111" max="4111" width="10.453125" bestFit="1" customWidth="1"/>
    <col min="4112" max="4112" width="9" customWidth="1"/>
    <col min="4113" max="4114" width="8.1796875" bestFit="1" customWidth="1"/>
    <col min="4115" max="4115" width="7" bestFit="1" customWidth="1"/>
    <col min="4116" max="4117" width="8.1796875" bestFit="1" customWidth="1"/>
    <col min="4118" max="4120" width="6.54296875" customWidth="1"/>
    <col min="4121" max="4121" width="8" customWidth="1"/>
    <col min="4122" max="4123" width="6.54296875" customWidth="1"/>
    <col min="4353" max="4353" width="1.54296875" customWidth="1"/>
    <col min="4354" max="4354" width="35.54296875" customWidth="1"/>
    <col min="4355" max="4356" width="9" customWidth="1"/>
    <col min="4357" max="4357" width="10.7265625" customWidth="1"/>
    <col min="4358" max="4366" width="8.7265625" customWidth="1"/>
    <col min="4367" max="4367" width="10.453125" bestFit="1" customWidth="1"/>
    <col min="4368" max="4368" width="9" customWidth="1"/>
    <col min="4369" max="4370" width="8.1796875" bestFit="1" customWidth="1"/>
    <col min="4371" max="4371" width="7" bestFit="1" customWidth="1"/>
    <col min="4372" max="4373" width="8.1796875" bestFit="1" customWidth="1"/>
    <col min="4374" max="4376" width="6.54296875" customWidth="1"/>
    <col min="4377" max="4377" width="8" customWidth="1"/>
    <col min="4378" max="4379" width="6.54296875" customWidth="1"/>
    <col min="4609" max="4609" width="1.54296875" customWidth="1"/>
    <col min="4610" max="4610" width="35.54296875" customWidth="1"/>
    <col min="4611" max="4612" width="9" customWidth="1"/>
    <col min="4613" max="4613" width="10.7265625" customWidth="1"/>
    <col min="4614" max="4622" width="8.7265625" customWidth="1"/>
    <col min="4623" max="4623" width="10.453125" bestFit="1" customWidth="1"/>
    <col min="4624" max="4624" width="9" customWidth="1"/>
    <col min="4625" max="4626" width="8.1796875" bestFit="1" customWidth="1"/>
    <col min="4627" max="4627" width="7" bestFit="1" customWidth="1"/>
    <col min="4628" max="4629" width="8.1796875" bestFit="1" customWidth="1"/>
    <col min="4630" max="4632" width="6.54296875" customWidth="1"/>
    <col min="4633" max="4633" width="8" customWidth="1"/>
    <col min="4634" max="4635" width="6.54296875" customWidth="1"/>
    <col min="4865" max="4865" width="1.54296875" customWidth="1"/>
    <col min="4866" max="4866" width="35.54296875" customWidth="1"/>
    <col min="4867" max="4868" width="9" customWidth="1"/>
    <col min="4869" max="4869" width="10.7265625" customWidth="1"/>
    <col min="4870" max="4878" width="8.7265625" customWidth="1"/>
    <col min="4879" max="4879" width="10.453125" bestFit="1" customWidth="1"/>
    <col min="4880" max="4880" width="9" customWidth="1"/>
    <col min="4881" max="4882" width="8.1796875" bestFit="1" customWidth="1"/>
    <col min="4883" max="4883" width="7" bestFit="1" customWidth="1"/>
    <col min="4884" max="4885" width="8.1796875" bestFit="1" customWidth="1"/>
    <col min="4886" max="4888" width="6.54296875" customWidth="1"/>
    <col min="4889" max="4889" width="8" customWidth="1"/>
    <col min="4890" max="4891" width="6.54296875" customWidth="1"/>
    <col min="5121" max="5121" width="1.54296875" customWidth="1"/>
    <col min="5122" max="5122" width="35.54296875" customWidth="1"/>
    <col min="5123" max="5124" width="9" customWidth="1"/>
    <col min="5125" max="5125" width="10.7265625" customWidth="1"/>
    <col min="5126" max="5134" width="8.7265625" customWidth="1"/>
    <col min="5135" max="5135" width="10.453125" bestFit="1" customWidth="1"/>
    <col min="5136" max="5136" width="9" customWidth="1"/>
    <col min="5137" max="5138" width="8.1796875" bestFit="1" customWidth="1"/>
    <col min="5139" max="5139" width="7" bestFit="1" customWidth="1"/>
    <col min="5140" max="5141" width="8.1796875" bestFit="1" customWidth="1"/>
    <col min="5142" max="5144" width="6.54296875" customWidth="1"/>
    <col min="5145" max="5145" width="8" customWidth="1"/>
    <col min="5146" max="5147" width="6.54296875" customWidth="1"/>
    <col min="5377" max="5377" width="1.54296875" customWidth="1"/>
    <col min="5378" max="5378" width="35.54296875" customWidth="1"/>
    <col min="5379" max="5380" width="9" customWidth="1"/>
    <col min="5381" max="5381" width="10.7265625" customWidth="1"/>
    <col min="5382" max="5390" width="8.7265625" customWidth="1"/>
    <col min="5391" max="5391" width="10.453125" bestFit="1" customWidth="1"/>
    <col min="5392" max="5392" width="9" customWidth="1"/>
    <col min="5393" max="5394" width="8.1796875" bestFit="1" customWidth="1"/>
    <col min="5395" max="5395" width="7" bestFit="1" customWidth="1"/>
    <col min="5396" max="5397" width="8.1796875" bestFit="1" customWidth="1"/>
    <col min="5398" max="5400" width="6.54296875" customWidth="1"/>
    <col min="5401" max="5401" width="8" customWidth="1"/>
    <col min="5402" max="5403" width="6.54296875" customWidth="1"/>
    <col min="5633" max="5633" width="1.54296875" customWidth="1"/>
    <col min="5634" max="5634" width="35.54296875" customWidth="1"/>
    <col min="5635" max="5636" width="9" customWidth="1"/>
    <col min="5637" max="5637" width="10.7265625" customWidth="1"/>
    <col min="5638" max="5646" width="8.7265625" customWidth="1"/>
    <col min="5647" max="5647" width="10.453125" bestFit="1" customWidth="1"/>
    <col min="5648" max="5648" width="9" customWidth="1"/>
    <col min="5649" max="5650" width="8.1796875" bestFit="1" customWidth="1"/>
    <col min="5651" max="5651" width="7" bestFit="1" customWidth="1"/>
    <col min="5652" max="5653" width="8.1796875" bestFit="1" customWidth="1"/>
    <col min="5654" max="5656" width="6.54296875" customWidth="1"/>
    <col min="5657" max="5657" width="8" customWidth="1"/>
    <col min="5658" max="5659" width="6.54296875" customWidth="1"/>
    <col min="5889" max="5889" width="1.54296875" customWidth="1"/>
    <col min="5890" max="5890" width="35.54296875" customWidth="1"/>
    <col min="5891" max="5892" width="9" customWidth="1"/>
    <col min="5893" max="5893" width="10.7265625" customWidth="1"/>
    <col min="5894" max="5902" width="8.7265625" customWidth="1"/>
    <col min="5903" max="5903" width="10.453125" bestFit="1" customWidth="1"/>
    <col min="5904" max="5904" width="9" customWidth="1"/>
    <col min="5905" max="5906" width="8.1796875" bestFit="1" customWidth="1"/>
    <col min="5907" max="5907" width="7" bestFit="1" customWidth="1"/>
    <col min="5908" max="5909" width="8.1796875" bestFit="1" customWidth="1"/>
    <col min="5910" max="5912" width="6.54296875" customWidth="1"/>
    <col min="5913" max="5913" width="8" customWidth="1"/>
    <col min="5914" max="5915" width="6.54296875" customWidth="1"/>
    <col min="6145" max="6145" width="1.54296875" customWidth="1"/>
    <col min="6146" max="6146" width="35.54296875" customWidth="1"/>
    <col min="6147" max="6148" width="9" customWidth="1"/>
    <col min="6149" max="6149" width="10.7265625" customWidth="1"/>
    <col min="6150" max="6158" width="8.7265625" customWidth="1"/>
    <col min="6159" max="6159" width="10.453125" bestFit="1" customWidth="1"/>
    <col min="6160" max="6160" width="9" customWidth="1"/>
    <col min="6161" max="6162" width="8.1796875" bestFit="1" customWidth="1"/>
    <col min="6163" max="6163" width="7" bestFit="1" customWidth="1"/>
    <col min="6164" max="6165" width="8.1796875" bestFit="1" customWidth="1"/>
    <col min="6166" max="6168" width="6.54296875" customWidth="1"/>
    <col min="6169" max="6169" width="8" customWidth="1"/>
    <col min="6170" max="6171" width="6.54296875" customWidth="1"/>
    <col min="6401" max="6401" width="1.54296875" customWidth="1"/>
    <col min="6402" max="6402" width="35.54296875" customWidth="1"/>
    <col min="6403" max="6404" width="9" customWidth="1"/>
    <col min="6405" max="6405" width="10.7265625" customWidth="1"/>
    <col min="6406" max="6414" width="8.7265625" customWidth="1"/>
    <col min="6415" max="6415" width="10.453125" bestFit="1" customWidth="1"/>
    <col min="6416" max="6416" width="9" customWidth="1"/>
    <col min="6417" max="6418" width="8.1796875" bestFit="1" customWidth="1"/>
    <col min="6419" max="6419" width="7" bestFit="1" customWidth="1"/>
    <col min="6420" max="6421" width="8.1796875" bestFit="1" customWidth="1"/>
    <col min="6422" max="6424" width="6.54296875" customWidth="1"/>
    <col min="6425" max="6425" width="8" customWidth="1"/>
    <col min="6426" max="6427" width="6.54296875" customWidth="1"/>
    <col min="6657" max="6657" width="1.54296875" customWidth="1"/>
    <col min="6658" max="6658" width="35.54296875" customWidth="1"/>
    <col min="6659" max="6660" width="9" customWidth="1"/>
    <col min="6661" max="6661" width="10.7265625" customWidth="1"/>
    <col min="6662" max="6670" width="8.7265625" customWidth="1"/>
    <col min="6671" max="6671" width="10.453125" bestFit="1" customWidth="1"/>
    <col min="6672" max="6672" width="9" customWidth="1"/>
    <col min="6673" max="6674" width="8.1796875" bestFit="1" customWidth="1"/>
    <col min="6675" max="6675" width="7" bestFit="1" customWidth="1"/>
    <col min="6676" max="6677" width="8.1796875" bestFit="1" customWidth="1"/>
    <col min="6678" max="6680" width="6.54296875" customWidth="1"/>
    <col min="6681" max="6681" width="8" customWidth="1"/>
    <col min="6682" max="6683" width="6.54296875" customWidth="1"/>
    <col min="6913" max="6913" width="1.54296875" customWidth="1"/>
    <col min="6914" max="6914" width="35.54296875" customWidth="1"/>
    <col min="6915" max="6916" width="9" customWidth="1"/>
    <col min="6917" max="6917" width="10.7265625" customWidth="1"/>
    <col min="6918" max="6926" width="8.7265625" customWidth="1"/>
    <col min="6927" max="6927" width="10.453125" bestFit="1" customWidth="1"/>
    <col min="6928" max="6928" width="9" customWidth="1"/>
    <col min="6929" max="6930" width="8.1796875" bestFit="1" customWidth="1"/>
    <col min="6931" max="6931" width="7" bestFit="1" customWidth="1"/>
    <col min="6932" max="6933" width="8.1796875" bestFit="1" customWidth="1"/>
    <col min="6934" max="6936" width="6.54296875" customWidth="1"/>
    <col min="6937" max="6937" width="8" customWidth="1"/>
    <col min="6938" max="6939" width="6.54296875" customWidth="1"/>
    <col min="7169" max="7169" width="1.54296875" customWidth="1"/>
    <col min="7170" max="7170" width="35.54296875" customWidth="1"/>
    <col min="7171" max="7172" width="9" customWidth="1"/>
    <col min="7173" max="7173" width="10.7265625" customWidth="1"/>
    <col min="7174" max="7182" width="8.7265625" customWidth="1"/>
    <col min="7183" max="7183" width="10.453125" bestFit="1" customWidth="1"/>
    <col min="7184" max="7184" width="9" customWidth="1"/>
    <col min="7185" max="7186" width="8.1796875" bestFit="1" customWidth="1"/>
    <col min="7187" max="7187" width="7" bestFit="1" customWidth="1"/>
    <col min="7188" max="7189" width="8.1796875" bestFit="1" customWidth="1"/>
    <col min="7190" max="7192" width="6.54296875" customWidth="1"/>
    <col min="7193" max="7193" width="8" customWidth="1"/>
    <col min="7194" max="7195" width="6.54296875" customWidth="1"/>
    <col min="7425" max="7425" width="1.54296875" customWidth="1"/>
    <col min="7426" max="7426" width="35.54296875" customWidth="1"/>
    <col min="7427" max="7428" width="9" customWidth="1"/>
    <col min="7429" max="7429" width="10.7265625" customWidth="1"/>
    <col min="7430" max="7438" width="8.7265625" customWidth="1"/>
    <col min="7439" max="7439" width="10.453125" bestFit="1" customWidth="1"/>
    <col min="7440" max="7440" width="9" customWidth="1"/>
    <col min="7441" max="7442" width="8.1796875" bestFit="1" customWidth="1"/>
    <col min="7443" max="7443" width="7" bestFit="1" customWidth="1"/>
    <col min="7444" max="7445" width="8.1796875" bestFit="1" customWidth="1"/>
    <col min="7446" max="7448" width="6.54296875" customWidth="1"/>
    <col min="7449" max="7449" width="8" customWidth="1"/>
    <col min="7450" max="7451" width="6.54296875" customWidth="1"/>
    <col min="7681" max="7681" width="1.54296875" customWidth="1"/>
    <col min="7682" max="7682" width="35.54296875" customWidth="1"/>
    <col min="7683" max="7684" width="9" customWidth="1"/>
    <col min="7685" max="7685" width="10.7265625" customWidth="1"/>
    <col min="7686" max="7694" width="8.7265625" customWidth="1"/>
    <col min="7695" max="7695" width="10.453125" bestFit="1" customWidth="1"/>
    <col min="7696" max="7696" width="9" customWidth="1"/>
    <col min="7697" max="7698" width="8.1796875" bestFit="1" customWidth="1"/>
    <col min="7699" max="7699" width="7" bestFit="1" customWidth="1"/>
    <col min="7700" max="7701" width="8.1796875" bestFit="1" customWidth="1"/>
    <col min="7702" max="7704" width="6.54296875" customWidth="1"/>
    <col min="7705" max="7705" width="8" customWidth="1"/>
    <col min="7706" max="7707" width="6.54296875" customWidth="1"/>
    <col min="7937" max="7937" width="1.54296875" customWidth="1"/>
    <col min="7938" max="7938" width="35.54296875" customWidth="1"/>
    <col min="7939" max="7940" width="9" customWidth="1"/>
    <col min="7941" max="7941" width="10.7265625" customWidth="1"/>
    <col min="7942" max="7950" width="8.7265625" customWidth="1"/>
    <col min="7951" max="7951" width="10.453125" bestFit="1" customWidth="1"/>
    <col min="7952" max="7952" width="9" customWidth="1"/>
    <col min="7953" max="7954" width="8.1796875" bestFit="1" customWidth="1"/>
    <col min="7955" max="7955" width="7" bestFit="1" customWidth="1"/>
    <col min="7956" max="7957" width="8.1796875" bestFit="1" customWidth="1"/>
    <col min="7958" max="7960" width="6.54296875" customWidth="1"/>
    <col min="7961" max="7961" width="8" customWidth="1"/>
    <col min="7962" max="7963" width="6.54296875" customWidth="1"/>
    <col min="8193" max="8193" width="1.54296875" customWidth="1"/>
    <col min="8194" max="8194" width="35.54296875" customWidth="1"/>
    <col min="8195" max="8196" width="9" customWidth="1"/>
    <col min="8197" max="8197" width="10.7265625" customWidth="1"/>
    <col min="8198" max="8206" width="8.7265625" customWidth="1"/>
    <col min="8207" max="8207" width="10.453125" bestFit="1" customWidth="1"/>
    <col min="8208" max="8208" width="9" customWidth="1"/>
    <col min="8209" max="8210" width="8.1796875" bestFit="1" customWidth="1"/>
    <col min="8211" max="8211" width="7" bestFit="1" customWidth="1"/>
    <col min="8212" max="8213" width="8.1796875" bestFit="1" customWidth="1"/>
    <col min="8214" max="8216" width="6.54296875" customWidth="1"/>
    <col min="8217" max="8217" width="8" customWidth="1"/>
    <col min="8218" max="8219" width="6.54296875" customWidth="1"/>
    <col min="8449" max="8449" width="1.54296875" customWidth="1"/>
    <col min="8450" max="8450" width="35.54296875" customWidth="1"/>
    <col min="8451" max="8452" width="9" customWidth="1"/>
    <col min="8453" max="8453" width="10.7265625" customWidth="1"/>
    <col min="8454" max="8462" width="8.7265625" customWidth="1"/>
    <col min="8463" max="8463" width="10.453125" bestFit="1" customWidth="1"/>
    <col min="8464" max="8464" width="9" customWidth="1"/>
    <col min="8465" max="8466" width="8.1796875" bestFit="1" customWidth="1"/>
    <col min="8467" max="8467" width="7" bestFit="1" customWidth="1"/>
    <col min="8468" max="8469" width="8.1796875" bestFit="1" customWidth="1"/>
    <col min="8470" max="8472" width="6.54296875" customWidth="1"/>
    <col min="8473" max="8473" width="8" customWidth="1"/>
    <col min="8474" max="8475" width="6.54296875" customWidth="1"/>
    <col min="8705" max="8705" width="1.54296875" customWidth="1"/>
    <col min="8706" max="8706" width="35.54296875" customWidth="1"/>
    <col min="8707" max="8708" width="9" customWidth="1"/>
    <col min="8709" max="8709" width="10.7265625" customWidth="1"/>
    <col min="8710" max="8718" width="8.7265625" customWidth="1"/>
    <col min="8719" max="8719" width="10.453125" bestFit="1" customWidth="1"/>
    <col min="8720" max="8720" width="9" customWidth="1"/>
    <col min="8721" max="8722" width="8.1796875" bestFit="1" customWidth="1"/>
    <col min="8723" max="8723" width="7" bestFit="1" customWidth="1"/>
    <col min="8724" max="8725" width="8.1796875" bestFit="1" customWidth="1"/>
    <col min="8726" max="8728" width="6.54296875" customWidth="1"/>
    <col min="8729" max="8729" width="8" customWidth="1"/>
    <col min="8730" max="8731" width="6.54296875" customWidth="1"/>
    <col min="8961" max="8961" width="1.54296875" customWidth="1"/>
    <col min="8962" max="8962" width="35.54296875" customWidth="1"/>
    <col min="8963" max="8964" width="9" customWidth="1"/>
    <col min="8965" max="8965" width="10.7265625" customWidth="1"/>
    <col min="8966" max="8974" width="8.7265625" customWidth="1"/>
    <col min="8975" max="8975" width="10.453125" bestFit="1" customWidth="1"/>
    <col min="8976" max="8976" width="9" customWidth="1"/>
    <col min="8977" max="8978" width="8.1796875" bestFit="1" customWidth="1"/>
    <col min="8979" max="8979" width="7" bestFit="1" customWidth="1"/>
    <col min="8980" max="8981" width="8.1796875" bestFit="1" customWidth="1"/>
    <col min="8982" max="8984" width="6.54296875" customWidth="1"/>
    <col min="8985" max="8985" width="8" customWidth="1"/>
    <col min="8986" max="8987" width="6.54296875" customWidth="1"/>
    <col min="9217" max="9217" width="1.54296875" customWidth="1"/>
    <col min="9218" max="9218" width="35.54296875" customWidth="1"/>
    <col min="9219" max="9220" width="9" customWidth="1"/>
    <col min="9221" max="9221" width="10.7265625" customWidth="1"/>
    <col min="9222" max="9230" width="8.7265625" customWidth="1"/>
    <col min="9231" max="9231" width="10.453125" bestFit="1" customWidth="1"/>
    <col min="9232" max="9232" width="9" customWidth="1"/>
    <col min="9233" max="9234" width="8.1796875" bestFit="1" customWidth="1"/>
    <col min="9235" max="9235" width="7" bestFit="1" customWidth="1"/>
    <col min="9236" max="9237" width="8.1796875" bestFit="1" customWidth="1"/>
    <col min="9238" max="9240" width="6.54296875" customWidth="1"/>
    <col min="9241" max="9241" width="8" customWidth="1"/>
    <col min="9242" max="9243" width="6.54296875" customWidth="1"/>
    <col min="9473" max="9473" width="1.54296875" customWidth="1"/>
    <col min="9474" max="9474" width="35.54296875" customWidth="1"/>
    <col min="9475" max="9476" width="9" customWidth="1"/>
    <col min="9477" max="9477" width="10.7265625" customWidth="1"/>
    <col min="9478" max="9486" width="8.7265625" customWidth="1"/>
    <col min="9487" max="9487" width="10.453125" bestFit="1" customWidth="1"/>
    <col min="9488" max="9488" width="9" customWidth="1"/>
    <col min="9489" max="9490" width="8.1796875" bestFit="1" customWidth="1"/>
    <col min="9491" max="9491" width="7" bestFit="1" customWidth="1"/>
    <col min="9492" max="9493" width="8.1796875" bestFit="1" customWidth="1"/>
    <col min="9494" max="9496" width="6.54296875" customWidth="1"/>
    <col min="9497" max="9497" width="8" customWidth="1"/>
    <col min="9498" max="9499" width="6.54296875" customWidth="1"/>
    <col min="9729" max="9729" width="1.54296875" customWidth="1"/>
    <col min="9730" max="9730" width="35.54296875" customWidth="1"/>
    <col min="9731" max="9732" width="9" customWidth="1"/>
    <col min="9733" max="9733" width="10.7265625" customWidth="1"/>
    <col min="9734" max="9742" width="8.7265625" customWidth="1"/>
    <col min="9743" max="9743" width="10.453125" bestFit="1" customWidth="1"/>
    <col min="9744" max="9744" width="9" customWidth="1"/>
    <col min="9745" max="9746" width="8.1796875" bestFit="1" customWidth="1"/>
    <col min="9747" max="9747" width="7" bestFit="1" customWidth="1"/>
    <col min="9748" max="9749" width="8.1796875" bestFit="1" customWidth="1"/>
    <col min="9750" max="9752" width="6.54296875" customWidth="1"/>
    <col min="9753" max="9753" width="8" customWidth="1"/>
    <col min="9754" max="9755" width="6.54296875" customWidth="1"/>
    <col min="9985" max="9985" width="1.54296875" customWidth="1"/>
    <col min="9986" max="9986" width="35.54296875" customWidth="1"/>
    <col min="9987" max="9988" width="9" customWidth="1"/>
    <col min="9989" max="9989" width="10.7265625" customWidth="1"/>
    <col min="9990" max="9998" width="8.7265625" customWidth="1"/>
    <col min="9999" max="9999" width="10.453125" bestFit="1" customWidth="1"/>
    <col min="10000" max="10000" width="9" customWidth="1"/>
    <col min="10001" max="10002" width="8.1796875" bestFit="1" customWidth="1"/>
    <col min="10003" max="10003" width="7" bestFit="1" customWidth="1"/>
    <col min="10004" max="10005" width="8.1796875" bestFit="1" customWidth="1"/>
    <col min="10006" max="10008" width="6.54296875" customWidth="1"/>
    <col min="10009" max="10009" width="8" customWidth="1"/>
    <col min="10010" max="10011" width="6.54296875" customWidth="1"/>
    <col min="10241" max="10241" width="1.54296875" customWidth="1"/>
    <col min="10242" max="10242" width="35.54296875" customWidth="1"/>
    <col min="10243" max="10244" width="9" customWidth="1"/>
    <col min="10245" max="10245" width="10.7265625" customWidth="1"/>
    <col min="10246" max="10254" width="8.7265625" customWidth="1"/>
    <col min="10255" max="10255" width="10.453125" bestFit="1" customWidth="1"/>
    <col min="10256" max="10256" width="9" customWidth="1"/>
    <col min="10257" max="10258" width="8.1796875" bestFit="1" customWidth="1"/>
    <col min="10259" max="10259" width="7" bestFit="1" customWidth="1"/>
    <col min="10260" max="10261" width="8.1796875" bestFit="1" customWidth="1"/>
    <col min="10262" max="10264" width="6.54296875" customWidth="1"/>
    <col min="10265" max="10265" width="8" customWidth="1"/>
    <col min="10266" max="10267" width="6.54296875" customWidth="1"/>
    <col min="10497" max="10497" width="1.54296875" customWidth="1"/>
    <col min="10498" max="10498" width="35.54296875" customWidth="1"/>
    <col min="10499" max="10500" width="9" customWidth="1"/>
    <col min="10501" max="10501" width="10.7265625" customWidth="1"/>
    <col min="10502" max="10510" width="8.7265625" customWidth="1"/>
    <col min="10511" max="10511" width="10.453125" bestFit="1" customWidth="1"/>
    <col min="10512" max="10512" width="9" customWidth="1"/>
    <col min="10513" max="10514" width="8.1796875" bestFit="1" customWidth="1"/>
    <col min="10515" max="10515" width="7" bestFit="1" customWidth="1"/>
    <col min="10516" max="10517" width="8.1796875" bestFit="1" customWidth="1"/>
    <col min="10518" max="10520" width="6.54296875" customWidth="1"/>
    <col min="10521" max="10521" width="8" customWidth="1"/>
    <col min="10522" max="10523" width="6.54296875" customWidth="1"/>
    <col min="10753" max="10753" width="1.54296875" customWidth="1"/>
    <col min="10754" max="10754" width="35.54296875" customWidth="1"/>
    <col min="10755" max="10756" width="9" customWidth="1"/>
    <col min="10757" max="10757" width="10.7265625" customWidth="1"/>
    <col min="10758" max="10766" width="8.7265625" customWidth="1"/>
    <col min="10767" max="10767" width="10.453125" bestFit="1" customWidth="1"/>
    <col min="10768" max="10768" width="9" customWidth="1"/>
    <col min="10769" max="10770" width="8.1796875" bestFit="1" customWidth="1"/>
    <col min="10771" max="10771" width="7" bestFit="1" customWidth="1"/>
    <col min="10772" max="10773" width="8.1796875" bestFit="1" customWidth="1"/>
    <col min="10774" max="10776" width="6.54296875" customWidth="1"/>
    <col min="10777" max="10777" width="8" customWidth="1"/>
    <col min="10778" max="10779" width="6.54296875" customWidth="1"/>
    <col min="11009" max="11009" width="1.54296875" customWidth="1"/>
    <col min="11010" max="11010" width="35.54296875" customWidth="1"/>
    <col min="11011" max="11012" width="9" customWidth="1"/>
    <col min="11013" max="11013" width="10.7265625" customWidth="1"/>
    <col min="11014" max="11022" width="8.7265625" customWidth="1"/>
    <col min="11023" max="11023" width="10.453125" bestFit="1" customWidth="1"/>
    <col min="11024" max="11024" width="9" customWidth="1"/>
    <col min="11025" max="11026" width="8.1796875" bestFit="1" customWidth="1"/>
    <col min="11027" max="11027" width="7" bestFit="1" customWidth="1"/>
    <col min="11028" max="11029" width="8.1796875" bestFit="1" customWidth="1"/>
    <col min="11030" max="11032" width="6.54296875" customWidth="1"/>
    <col min="11033" max="11033" width="8" customWidth="1"/>
    <col min="11034" max="11035" width="6.54296875" customWidth="1"/>
    <col min="11265" max="11265" width="1.54296875" customWidth="1"/>
    <col min="11266" max="11266" width="35.54296875" customWidth="1"/>
    <col min="11267" max="11268" width="9" customWidth="1"/>
    <col min="11269" max="11269" width="10.7265625" customWidth="1"/>
    <col min="11270" max="11278" width="8.7265625" customWidth="1"/>
    <col min="11279" max="11279" width="10.453125" bestFit="1" customWidth="1"/>
    <col min="11280" max="11280" width="9" customWidth="1"/>
    <col min="11281" max="11282" width="8.1796875" bestFit="1" customWidth="1"/>
    <col min="11283" max="11283" width="7" bestFit="1" customWidth="1"/>
    <col min="11284" max="11285" width="8.1796875" bestFit="1" customWidth="1"/>
    <col min="11286" max="11288" width="6.54296875" customWidth="1"/>
    <col min="11289" max="11289" width="8" customWidth="1"/>
    <col min="11290" max="11291" width="6.54296875" customWidth="1"/>
    <col min="11521" max="11521" width="1.54296875" customWidth="1"/>
    <col min="11522" max="11522" width="35.54296875" customWidth="1"/>
    <col min="11523" max="11524" width="9" customWidth="1"/>
    <col min="11525" max="11525" width="10.7265625" customWidth="1"/>
    <col min="11526" max="11534" width="8.7265625" customWidth="1"/>
    <col min="11535" max="11535" width="10.453125" bestFit="1" customWidth="1"/>
    <col min="11536" max="11536" width="9" customWidth="1"/>
    <col min="11537" max="11538" width="8.1796875" bestFit="1" customWidth="1"/>
    <col min="11539" max="11539" width="7" bestFit="1" customWidth="1"/>
    <col min="11540" max="11541" width="8.1796875" bestFit="1" customWidth="1"/>
    <col min="11542" max="11544" width="6.54296875" customWidth="1"/>
    <col min="11545" max="11545" width="8" customWidth="1"/>
    <col min="11546" max="11547" width="6.54296875" customWidth="1"/>
    <col min="11777" max="11777" width="1.54296875" customWidth="1"/>
    <col min="11778" max="11778" width="35.54296875" customWidth="1"/>
    <col min="11779" max="11780" width="9" customWidth="1"/>
    <col min="11781" max="11781" width="10.7265625" customWidth="1"/>
    <col min="11782" max="11790" width="8.7265625" customWidth="1"/>
    <col min="11791" max="11791" width="10.453125" bestFit="1" customWidth="1"/>
    <col min="11792" max="11792" width="9" customWidth="1"/>
    <col min="11793" max="11794" width="8.1796875" bestFit="1" customWidth="1"/>
    <col min="11795" max="11795" width="7" bestFit="1" customWidth="1"/>
    <col min="11796" max="11797" width="8.1796875" bestFit="1" customWidth="1"/>
    <col min="11798" max="11800" width="6.54296875" customWidth="1"/>
    <col min="11801" max="11801" width="8" customWidth="1"/>
    <col min="11802" max="11803" width="6.54296875" customWidth="1"/>
    <col min="12033" max="12033" width="1.54296875" customWidth="1"/>
    <col min="12034" max="12034" width="35.54296875" customWidth="1"/>
    <col min="12035" max="12036" width="9" customWidth="1"/>
    <col min="12037" max="12037" width="10.7265625" customWidth="1"/>
    <col min="12038" max="12046" width="8.7265625" customWidth="1"/>
    <col min="12047" max="12047" width="10.453125" bestFit="1" customWidth="1"/>
    <col min="12048" max="12048" width="9" customWidth="1"/>
    <col min="12049" max="12050" width="8.1796875" bestFit="1" customWidth="1"/>
    <col min="12051" max="12051" width="7" bestFit="1" customWidth="1"/>
    <col min="12052" max="12053" width="8.1796875" bestFit="1" customWidth="1"/>
    <col min="12054" max="12056" width="6.54296875" customWidth="1"/>
    <col min="12057" max="12057" width="8" customWidth="1"/>
    <col min="12058" max="12059" width="6.54296875" customWidth="1"/>
    <col min="12289" max="12289" width="1.54296875" customWidth="1"/>
    <col min="12290" max="12290" width="35.54296875" customWidth="1"/>
    <col min="12291" max="12292" width="9" customWidth="1"/>
    <col min="12293" max="12293" width="10.7265625" customWidth="1"/>
    <col min="12294" max="12302" width="8.7265625" customWidth="1"/>
    <col min="12303" max="12303" width="10.453125" bestFit="1" customWidth="1"/>
    <col min="12304" max="12304" width="9" customWidth="1"/>
    <col min="12305" max="12306" width="8.1796875" bestFit="1" customWidth="1"/>
    <col min="12307" max="12307" width="7" bestFit="1" customWidth="1"/>
    <col min="12308" max="12309" width="8.1796875" bestFit="1" customWidth="1"/>
    <col min="12310" max="12312" width="6.54296875" customWidth="1"/>
    <col min="12313" max="12313" width="8" customWidth="1"/>
    <col min="12314" max="12315" width="6.54296875" customWidth="1"/>
    <col min="12545" max="12545" width="1.54296875" customWidth="1"/>
    <col min="12546" max="12546" width="35.54296875" customWidth="1"/>
    <col min="12547" max="12548" width="9" customWidth="1"/>
    <col min="12549" max="12549" width="10.7265625" customWidth="1"/>
    <col min="12550" max="12558" width="8.7265625" customWidth="1"/>
    <col min="12559" max="12559" width="10.453125" bestFit="1" customWidth="1"/>
    <col min="12560" max="12560" width="9" customWidth="1"/>
    <col min="12561" max="12562" width="8.1796875" bestFit="1" customWidth="1"/>
    <col min="12563" max="12563" width="7" bestFit="1" customWidth="1"/>
    <col min="12564" max="12565" width="8.1796875" bestFit="1" customWidth="1"/>
    <col min="12566" max="12568" width="6.54296875" customWidth="1"/>
    <col min="12569" max="12569" width="8" customWidth="1"/>
    <col min="12570" max="12571" width="6.54296875" customWidth="1"/>
    <col min="12801" max="12801" width="1.54296875" customWidth="1"/>
    <col min="12802" max="12802" width="35.54296875" customWidth="1"/>
    <col min="12803" max="12804" width="9" customWidth="1"/>
    <col min="12805" max="12805" width="10.7265625" customWidth="1"/>
    <col min="12806" max="12814" width="8.7265625" customWidth="1"/>
    <col min="12815" max="12815" width="10.453125" bestFit="1" customWidth="1"/>
    <col min="12816" max="12816" width="9" customWidth="1"/>
    <col min="12817" max="12818" width="8.1796875" bestFit="1" customWidth="1"/>
    <col min="12819" max="12819" width="7" bestFit="1" customWidth="1"/>
    <col min="12820" max="12821" width="8.1796875" bestFit="1" customWidth="1"/>
    <col min="12822" max="12824" width="6.54296875" customWidth="1"/>
    <col min="12825" max="12825" width="8" customWidth="1"/>
    <col min="12826" max="12827" width="6.54296875" customWidth="1"/>
    <col min="13057" max="13057" width="1.54296875" customWidth="1"/>
    <col min="13058" max="13058" width="35.54296875" customWidth="1"/>
    <col min="13059" max="13060" width="9" customWidth="1"/>
    <col min="13061" max="13061" width="10.7265625" customWidth="1"/>
    <col min="13062" max="13070" width="8.7265625" customWidth="1"/>
    <col min="13071" max="13071" width="10.453125" bestFit="1" customWidth="1"/>
    <col min="13072" max="13072" width="9" customWidth="1"/>
    <col min="13073" max="13074" width="8.1796875" bestFit="1" customWidth="1"/>
    <col min="13075" max="13075" width="7" bestFit="1" customWidth="1"/>
    <col min="13076" max="13077" width="8.1796875" bestFit="1" customWidth="1"/>
    <col min="13078" max="13080" width="6.54296875" customWidth="1"/>
    <col min="13081" max="13081" width="8" customWidth="1"/>
    <col min="13082" max="13083" width="6.54296875" customWidth="1"/>
    <col min="13313" max="13313" width="1.54296875" customWidth="1"/>
    <col min="13314" max="13314" width="35.54296875" customWidth="1"/>
    <col min="13315" max="13316" width="9" customWidth="1"/>
    <col min="13317" max="13317" width="10.7265625" customWidth="1"/>
    <col min="13318" max="13326" width="8.7265625" customWidth="1"/>
    <col min="13327" max="13327" width="10.453125" bestFit="1" customWidth="1"/>
    <col min="13328" max="13328" width="9" customWidth="1"/>
    <col min="13329" max="13330" width="8.1796875" bestFit="1" customWidth="1"/>
    <col min="13331" max="13331" width="7" bestFit="1" customWidth="1"/>
    <col min="13332" max="13333" width="8.1796875" bestFit="1" customWidth="1"/>
    <col min="13334" max="13336" width="6.54296875" customWidth="1"/>
    <col min="13337" max="13337" width="8" customWidth="1"/>
    <col min="13338" max="13339" width="6.54296875" customWidth="1"/>
    <col min="13569" max="13569" width="1.54296875" customWidth="1"/>
    <col min="13570" max="13570" width="35.54296875" customWidth="1"/>
    <col min="13571" max="13572" width="9" customWidth="1"/>
    <col min="13573" max="13573" width="10.7265625" customWidth="1"/>
    <col min="13574" max="13582" width="8.7265625" customWidth="1"/>
    <col min="13583" max="13583" width="10.453125" bestFit="1" customWidth="1"/>
    <col min="13584" max="13584" width="9" customWidth="1"/>
    <col min="13585" max="13586" width="8.1796875" bestFit="1" customWidth="1"/>
    <col min="13587" max="13587" width="7" bestFit="1" customWidth="1"/>
    <col min="13588" max="13589" width="8.1796875" bestFit="1" customWidth="1"/>
    <col min="13590" max="13592" width="6.54296875" customWidth="1"/>
    <col min="13593" max="13593" width="8" customWidth="1"/>
    <col min="13594" max="13595" width="6.54296875" customWidth="1"/>
    <col min="13825" max="13825" width="1.54296875" customWidth="1"/>
    <col min="13826" max="13826" width="35.54296875" customWidth="1"/>
    <col min="13827" max="13828" width="9" customWidth="1"/>
    <col min="13829" max="13829" width="10.7265625" customWidth="1"/>
    <col min="13830" max="13838" width="8.7265625" customWidth="1"/>
    <col min="13839" max="13839" width="10.453125" bestFit="1" customWidth="1"/>
    <col min="13840" max="13840" width="9" customWidth="1"/>
    <col min="13841" max="13842" width="8.1796875" bestFit="1" customWidth="1"/>
    <col min="13843" max="13843" width="7" bestFit="1" customWidth="1"/>
    <col min="13844" max="13845" width="8.1796875" bestFit="1" customWidth="1"/>
    <col min="13846" max="13848" width="6.54296875" customWidth="1"/>
    <col min="13849" max="13849" width="8" customWidth="1"/>
    <col min="13850" max="13851" width="6.54296875" customWidth="1"/>
    <col min="14081" max="14081" width="1.54296875" customWidth="1"/>
    <col min="14082" max="14082" width="35.54296875" customWidth="1"/>
    <col min="14083" max="14084" width="9" customWidth="1"/>
    <col min="14085" max="14085" width="10.7265625" customWidth="1"/>
    <col min="14086" max="14094" width="8.7265625" customWidth="1"/>
    <col min="14095" max="14095" width="10.453125" bestFit="1" customWidth="1"/>
    <col min="14096" max="14096" width="9" customWidth="1"/>
    <col min="14097" max="14098" width="8.1796875" bestFit="1" customWidth="1"/>
    <col min="14099" max="14099" width="7" bestFit="1" customWidth="1"/>
    <col min="14100" max="14101" width="8.1796875" bestFit="1" customWidth="1"/>
    <col min="14102" max="14104" width="6.54296875" customWidth="1"/>
    <col min="14105" max="14105" width="8" customWidth="1"/>
    <col min="14106" max="14107" width="6.54296875" customWidth="1"/>
    <col min="14337" max="14337" width="1.54296875" customWidth="1"/>
    <col min="14338" max="14338" width="35.54296875" customWidth="1"/>
    <col min="14339" max="14340" width="9" customWidth="1"/>
    <col min="14341" max="14341" width="10.7265625" customWidth="1"/>
    <col min="14342" max="14350" width="8.7265625" customWidth="1"/>
    <col min="14351" max="14351" width="10.453125" bestFit="1" customWidth="1"/>
    <col min="14352" max="14352" width="9" customWidth="1"/>
    <col min="14353" max="14354" width="8.1796875" bestFit="1" customWidth="1"/>
    <col min="14355" max="14355" width="7" bestFit="1" customWidth="1"/>
    <col min="14356" max="14357" width="8.1796875" bestFit="1" customWidth="1"/>
    <col min="14358" max="14360" width="6.54296875" customWidth="1"/>
    <col min="14361" max="14361" width="8" customWidth="1"/>
    <col min="14362" max="14363" width="6.54296875" customWidth="1"/>
    <col min="14593" max="14593" width="1.54296875" customWidth="1"/>
    <col min="14594" max="14594" width="35.54296875" customWidth="1"/>
    <col min="14595" max="14596" width="9" customWidth="1"/>
    <col min="14597" max="14597" width="10.7265625" customWidth="1"/>
    <col min="14598" max="14606" width="8.7265625" customWidth="1"/>
    <col min="14607" max="14607" width="10.453125" bestFit="1" customWidth="1"/>
    <col min="14608" max="14608" width="9" customWidth="1"/>
    <col min="14609" max="14610" width="8.1796875" bestFit="1" customWidth="1"/>
    <col min="14611" max="14611" width="7" bestFit="1" customWidth="1"/>
    <col min="14612" max="14613" width="8.1796875" bestFit="1" customWidth="1"/>
    <col min="14614" max="14616" width="6.54296875" customWidth="1"/>
    <col min="14617" max="14617" width="8" customWidth="1"/>
    <col min="14618" max="14619" width="6.54296875" customWidth="1"/>
    <col min="14849" max="14849" width="1.54296875" customWidth="1"/>
    <col min="14850" max="14850" width="35.54296875" customWidth="1"/>
    <col min="14851" max="14852" width="9" customWidth="1"/>
    <col min="14853" max="14853" width="10.7265625" customWidth="1"/>
    <col min="14854" max="14862" width="8.7265625" customWidth="1"/>
    <col min="14863" max="14863" width="10.453125" bestFit="1" customWidth="1"/>
    <col min="14864" max="14864" width="9" customWidth="1"/>
    <col min="14865" max="14866" width="8.1796875" bestFit="1" customWidth="1"/>
    <col min="14867" max="14867" width="7" bestFit="1" customWidth="1"/>
    <col min="14868" max="14869" width="8.1796875" bestFit="1" customWidth="1"/>
    <col min="14870" max="14872" width="6.54296875" customWidth="1"/>
    <col min="14873" max="14873" width="8" customWidth="1"/>
    <col min="14874" max="14875" width="6.54296875" customWidth="1"/>
    <col min="15105" max="15105" width="1.54296875" customWidth="1"/>
    <col min="15106" max="15106" width="35.54296875" customWidth="1"/>
    <col min="15107" max="15108" width="9" customWidth="1"/>
    <col min="15109" max="15109" width="10.7265625" customWidth="1"/>
    <col min="15110" max="15118" width="8.7265625" customWidth="1"/>
    <col min="15119" max="15119" width="10.453125" bestFit="1" customWidth="1"/>
    <col min="15120" max="15120" width="9" customWidth="1"/>
    <col min="15121" max="15122" width="8.1796875" bestFit="1" customWidth="1"/>
    <col min="15123" max="15123" width="7" bestFit="1" customWidth="1"/>
    <col min="15124" max="15125" width="8.1796875" bestFit="1" customWidth="1"/>
    <col min="15126" max="15128" width="6.54296875" customWidth="1"/>
    <col min="15129" max="15129" width="8" customWidth="1"/>
    <col min="15130" max="15131" width="6.54296875" customWidth="1"/>
    <col min="15361" max="15361" width="1.54296875" customWidth="1"/>
    <col min="15362" max="15362" width="35.54296875" customWidth="1"/>
    <col min="15363" max="15364" width="9" customWidth="1"/>
    <col min="15365" max="15365" width="10.7265625" customWidth="1"/>
    <col min="15366" max="15374" width="8.7265625" customWidth="1"/>
    <col min="15375" max="15375" width="10.453125" bestFit="1" customWidth="1"/>
    <col min="15376" max="15376" width="9" customWidth="1"/>
    <col min="15377" max="15378" width="8.1796875" bestFit="1" customWidth="1"/>
    <col min="15379" max="15379" width="7" bestFit="1" customWidth="1"/>
    <col min="15380" max="15381" width="8.1796875" bestFit="1" customWidth="1"/>
    <col min="15382" max="15384" width="6.54296875" customWidth="1"/>
    <col min="15385" max="15385" width="8" customWidth="1"/>
    <col min="15386" max="15387" width="6.54296875" customWidth="1"/>
    <col min="15617" max="15617" width="1.54296875" customWidth="1"/>
    <col min="15618" max="15618" width="35.54296875" customWidth="1"/>
    <col min="15619" max="15620" width="9" customWidth="1"/>
    <col min="15621" max="15621" width="10.7265625" customWidth="1"/>
    <col min="15622" max="15630" width="8.7265625" customWidth="1"/>
    <col min="15631" max="15631" width="10.453125" bestFit="1" customWidth="1"/>
    <col min="15632" max="15632" width="9" customWidth="1"/>
    <col min="15633" max="15634" width="8.1796875" bestFit="1" customWidth="1"/>
    <col min="15635" max="15635" width="7" bestFit="1" customWidth="1"/>
    <col min="15636" max="15637" width="8.1796875" bestFit="1" customWidth="1"/>
    <col min="15638" max="15640" width="6.54296875" customWidth="1"/>
    <col min="15641" max="15641" width="8" customWidth="1"/>
    <col min="15642" max="15643" width="6.54296875" customWidth="1"/>
    <col min="15873" max="15873" width="1.54296875" customWidth="1"/>
    <col min="15874" max="15874" width="35.54296875" customWidth="1"/>
    <col min="15875" max="15876" width="9" customWidth="1"/>
    <col min="15877" max="15877" width="10.7265625" customWidth="1"/>
    <col min="15878" max="15886" width="8.7265625" customWidth="1"/>
    <col min="15887" max="15887" width="10.453125" bestFit="1" customWidth="1"/>
    <col min="15888" max="15888" width="9" customWidth="1"/>
    <col min="15889" max="15890" width="8.1796875" bestFit="1" customWidth="1"/>
    <col min="15891" max="15891" width="7" bestFit="1" customWidth="1"/>
    <col min="15892" max="15893" width="8.1796875" bestFit="1" customWidth="1"/>
    <col min="15894" max="15896" width="6.54296875" customWidth="1"/>
    <col min="15897" max="15897" width="8" customWidth="1"/>
    <col min="15898" max="15899" width="6.54296875" customWidth="1"/>
    <col min="16129" max="16129" width="1.54296875" customWidth="1"/>
    <col min="16130" max="16130" width="35.54296875" customWidth="1"/>
    <col min="16131" max="16132" width="9" customWidth="1"/>
    <col min="16133" max="16133" width="10.7265625" customWidth="1"/>
    <col min="16134" max="16142" width="8.7265625" customWidth="1"/>
    <col min="16143" max="16143" width="10.453125" bestFit="1" customWidth="1"/>
    <col min="16144" max="16144" width="9" customWidth="1"/>
    <col min="16145" max="16146" width="8.1796875" bestFit="1" customWidth="1"/>
    <col min="16147" max="16147" width="7" bestFit="1" customWidth="1"/>
    <col min="16148" max="16149" width="8.1796875" bestFit="1" customWidth="1"/>
    <col min="16150" max="16152" width="6.54296875" customWidth="1"/>
    <col min="16153" max="16153" width="8" customWidth="1"/>
    <col min="16154" max="16155" width="6.54296875" customWidth="1"/>
  </cols>
  <sheetData>
    <row r="1" spans="1:15" ht="45" customHeight="1" x14ac:dyDescent="0.35">
      <c r="A1" s="5" t="s">
        <v>58</v>
      </c>
      <c r="B1" s="39"/>
      <c r="C1" s="40"/>
      <c r="D1" s="40"/>
      <c r="E1" s="40"/>
      <c r="F1" s="40"/>
      <c r="G1" s="40"/>
      <c r="H1" s="40"/>
      <c r="I1" s="40"/>
      <c r="J1" s="40"/>
      <c r="K1" s="40"/>
      <c r="L1" s="40"/>
      <c r="M1" s="40"/>
      <c r="N1" s="40"/>
      <c r="O1" s="40"/>
    </row>
    <row r="2" spans="1:15" ht="20.25" customHeight="1" x14ac:dyDescent="0.35">
      <c r="A2" s="41" t="s">
        <v>59</v>
      </c>
      <c r="B2" s="24"/>
      <c r="C2" s="24"/>
      <c r="D2" s="24"/>
      <c r="E2" s="24"/>
      <c r="F2" s="24"/>
      <c r="G2" s="24"/>
      <c r="H2" s="24"/>
      <c r="I2" s="24"/>
      <c r="J2" s="24"/>
      <c r="K2" s="24"/>
      <c r="L2" s="24"/>
      <c r="M2" s="24"/>
      <c r="N2" s="24"/>
      <c r="O2" s="24"/>
    </row>
    <row r="3" spans="1:15" ht="20.25" customHeight="1" x14ac:dyDescent="0.35">
      <c r="A3" s="24" t="s">
        <v>60</v>
      </c>
      <c r="B3" s="38"/>
      <c r="C3" s="38"/>
      <c r="D3" s="38"/>
      <c r="E3" s="38"/>
      <c r="F3" s="38"/>
      <c r="G3" s="38"/>
      <c r="H3" s="38"/>
      <c r="I3" s="38"/>
      <c r="J3" s="38"/>
      <c r="K3" s="38"/>
      <c r="L3" s="38"/>
      <c r="M3" s="38"/>
      <c r="N3" s="38"/>
      <c r="O3" s="38"/>
    </row>
    <row r="4" spans="1:15" ht="20.25" customHeight="1" x14ac:dyDescent="0.35">
      <c r="A4" s="24" t="s">
        <v>61</v>
      </c>
      <c r="B4" s="38"/>
      <c r="C4" s="38"/>
      <c r="D4" s="38"/>
      <c r="E4" s="38"/>
      <c r="F4" s="38"/>
      <c r="G4" s="38"/>
      <c r="H4" s="38"/>
      <c r="I4" s="38"/>
      <c r="J4" s="38"/>
      <c r="K4" s="38"/>
      <c r="L4" s="38"/>
      <c r="M4" s="38"/>
      <c r="N4" s="38"/>
      <c r="O4" s="38"/>
    </row>
    <row r="5" spans="1:15" ht="30" customHeight="1" thickBot="1" x14ac:dyDescent="0.55000000000000004">
      <c r="A5" s="8" t="s">
        <v>62</v>
      </c>
      <c r="B5" s="42"/>
      <c r="C5" s="42"/>
      <c r="D5" s="42"/>
      <c r="E5" s="42"/>
      <c r="F5" s="42"/>
      <c r="G5" s="42"/>
      <c r="H5" s="42"/>
      <c r="I5" s="42"/>
      <c r="J5" s="42"/>
      <c r="K5" s="42"/>
      <c r="L5" s="42"/>
      <c r="M5" s="42"/>
      <c r="N5" s="42"/>
      <c r="O5" s="43"/>
    </row>
    <row r="6" spans="1:15" ht="58.5" thickBot="1" x14ac:dyDescent="0.4">
      <c r="A6" s="63" t="s">
        <v>63</v>
      </c>
      <c r="B6" s="64" t="s">
        <v>64</v>
      </c>
      <c r="C6" s="65" t="s">
        <v>65</v>
      </c>
      <c r="D6" s="66" t="s">
        <v>66</v>
      </c>
      <c r="E6" s="66" t="s">
        <v>67</v>
      </c>
      <c r="F6" s="66" t="s">
        <v>68</v>
      </c>
      <c r="G6" s="66" t="s">
        <v>69</v>
      </c>
      <c r="H6" s="2" t="s">
        <v>70</v>
      </c>
    </row>
    <row r="7" spans="1:15" ht="20.25" customHeight="1" x14ac:dyDescent="0.35">
      <c r="A7" s="46" t="s">
        <v>71</v>
      </c>
      <c r="B7" s="47" t="s">
        <v>72</v>
      </c>
      <c r="C7" s="48">
        <v>4.4640000000000004</v>
      </c>
      <c r="D7" s="49">
        <v>8</v>
      </c>
      <c r="E7" s="49">
        <v>0.15</v>
      </c>
      <c r="F7" s="49">
        <v>1.625</v>
      </c>
      <c r="G7" s="49">
        <v>0.25</v>
      </c>
      <c r="H7" s="49">
        <v>8.3332999999999995</v>
      </c>
    </row>
    <row r="8" spans="1:15" ht="30" customHeight="1" x14ac:dyDescent="0.5">
      <c r="A8" s="8" t="s">
        <v>73</v>
      </c>
      <c r="B8" s="52"/>
      <c r="C8" s="53"/>
      <c r="D8" s="53"/>
      <c r="E8" s="54"/>
      <c r="F8" s="55"/>
      <c r="G8" s="55"/>
      <c r="H8" s="55"/>
      <c r="I8" s="55"/>
      <c r="J8" s="55"/>
      <c r="K8" s="53"/>
      <c r="L8" s="55"/>
      <c r="M8" s="55"/>
      <c r="N8" s="55"/>
      <c r="O8" s="55"/>
    </row>
    <row r="9" spans="1:15" ht="62" x14ac:dyDescent="0.35">
      <c r="A9" s="67" t="s">
        <v>74</v>
      </c>
      <c r="B9" s="68" t="s">
        <v>75</v>
      </c>
      <c r="C9" s="44" t="s">
        <v>76</v>
      </c>
      <c r="D9" s="45" t="s">
        <v>77</v>
      </c>
      <c r="E9" s="56" t="s">
        <v>78</v>
      </c>
      <c r="F9" s="45" t="s">
        <v>79</v>
      </c>
      <c r="G9" s="45" t="s">
        <v>80</v>
      </c>
      <c r="H9" s="45" t="s">
        <v>81</v>
      </c>
      <c r="I9" s="45" t="s">
        <v>82</v>
      </c>
      <c r="J9" s="45" t="s">
        <v>83</v>
      </c>
      <c r="K9" s="45" t="s">
        <v>84</v>
      </c>
    </row>
    <row r="10" spans="1:15" ht="20.25" customHeight="1" x14ac:dyDescent="0.35">
      <c r="A10" s="57" t="s">
        <v>85</v>
      </c>
      <c r="B10" s="58" t="s">
        <v>86</v>
      </c>
      <c r="C10" s="59">
        <v>2.5922000000000001</v>
      </c>
      <c r="D10" s="50">
        <v>0.33</v>
      </c>
      <c r="E10" s="60">
        <f>Electricity_generated_main_table[[#This Row],[Electricity capacity, GW '[note 8']]]*Electricity_generated_main_table[[#This Row],[Load factor '[note 9']]]*24</f>
        <v>20.530224</v>
      </c>
      <c r="F10" s="72" cm="1">
        <f t="array" ref="F10">Electricity_generated_main_table[[#This Row],[Avg electricity generated per day, GWh]]/Fuel_used_main_table[One Christmas tree lit with LED lights for all of December '[note 2']]</f>
        <v>4.5990645161290322</v>
      </c>
      <c r="G10" s="73" cm="1">
        <f t="array" ref="G10">Electricity_generated_main_table[[#This Row],[Avg electricity generated per day, GWh]]/Fuel_used_main_table[One turkey cooked in electric oven '[note 3']]</f>
        <v>2.5662780000000001</v>
      </c>
      <c r="H10" s="73" cm="1">
        <f t="array" ref="H10">Electricity_generated_main_table[[#This Row],[Avg electricity generated per day, GWh]]/Fuel_used_main_table[1kg Brussels sprouts cooked in an electric steamer '[note 4']]</f>
        <v>136.86816000000002</v>
      </c>
      <c r="I10" s="73" cm="1">
        <f t="array" ref="I10">Electricity_generated_main_table[[#This Row],[Avg electricity generated per day, GWh]]/Fuel_used_main_table[1kg of roast potatoes parboiled then cooked in an air fryer '[note 5']]</f>
        <v>12.633984</v>
      </c>
      <c r="J10" s="73" cm="1">
        <f t="array" ref="J10">Electricity_generated_main_table[[#This Row],[Avg electricity generated per day, GWh]]/Fuel_used_main_table[12 pigs in blankets cooked in an air fryer '[note 6']]/1000*12</f>
        <v>0.98545075199999999</v>
      </c>
      <c r="K10" s="73" cm="1">
        <f t="array" ref="K10">Electricity_generated_main_table[[#This Row],[Avg electricity generated per day, GWh]]/Fuel_used_main_table[Watching the King''s Christmas speech, thousand households '[note 7']]</f>
        <v>2.4636367345469385</v>
      </c>
    </row>
    <row r="11" spans="1:15" ht="20.25" customHeight="1" x14ac:dyDescent="0.35">
      <c r="A11" s="61" t="s">
        <v>87</v>
      </c>
      <c r="B11" s="58" t="s">
        <v>86</v>
      </c>
      <c r="C11" s="59">
        <v>0.14899999999999999</v>
      </c>
      <c r="D11" s="50">
        <v>0.11</v>
      </c>
      <c r="E11" s="60">
        <f>Electricity_generated_main_table[[#This Row],[Electricity capacity, GW '[note 8']]]*Electricity_generated_main_table[[#This Row],[Load factor '[note 9']]]*24</f>
        <v>0.39335999999999993</v>
      </c>
      <c r="F11" s="69" cm="1">
        <f t="array" ref="F11">Electricity_generated_main_table[[#This Row],[Avg electricity generated per day, GWh]]/Fuel_used_main_table[One Christmas tree lit with LED lights for all of December '[note 2']]</f>
        <v>8.8118279569892446E-2</v>
      </c>
      <c r="G11" s="71" cm="1">
        <f t="array" ref="G11">Electricity_generated_main_table[[#This Row],[Avg electricity generated per day, GWh]]/Fuel_used_main_table[One turkey cooked in electric oven '[note 3']]</f>
        <v>4.9169999999999991E-2</v>
      </c>
      <c r="H11" s="73" cm="1">
        <f t="array" ref="H11">Electricity_generated_main_table[[#This Row],[Avg electricity generated per day, GWh]]/Fuel_used_main_table[1kg Brussels sprouts cooked in an electric steamer '[note 4']]</f>
        <v>2.6223999999999998</v>
      </c>
      <c r="I11" s="70" cm="1">
        <f t="array" ref="I11">Electricity_generated_main_table[[#This Row],[Avg electricity generated per day, GWh]]/Fuel_used_main_table[1kg of roast potatoes parboiled then cooked in an air fryer '[note 5']]</f>
        <v>0.24206769230769226</v>
      </c>
      <c r="J11" s="71" cm="1">
        <f t="array" ref="J11">Electricity_generated_main_table[[#This Row],[Avg electricity generated per day, GWh]]/Fuel_used_main_table[12 pigs in blankets cooked in an air fryer '[note 6']]/1000*12</f>
        <v>1.8881279999999997E-2</v>
      </c>
      <c r="K11" s="71" cm="1">
        <f t="array" ref="K11">Electricity_generated_main_table[[#This Row],[Avg electricity generated per day, GWh]]/Fuel_used_main_table[Watching the King''s Christmas speech, thousand households '[note 7']]</f>
        <v>4.720338881355525E-2</v>
      </c>
    </row>
    <row r="12" spans="1:15" ht="20.25" customHeight="1" x14ac:dyDescent="0.35">
      <c r="A12" s="61" t="s">
        <v>88</v>
      </c>
      <c r="B12" s="58" t="s">
        <v>86</v>
      </c>
      <c r="C12" s="59">
        <v>3.0005000000000002</v>
      </c>
      <c r="D12" s="50">
        <v>0.31900000000000001</v>
      </c>
      <c r="E12" s="60">
        <f>Electricity_generated_main_table[[#This Row],[Electricity capacity, GW '[note 8']]]*Electricity_generated_main_table[[#This Row],[Load factor '[note 9']]]*24</f>
        <v>22.971828000000002</v>
      </c>
      <c r="F12" s="72" cm="1">
        <f t="array" ref="F12">Electricity_generated_main_table[[#This Row],[Avg electricity generated per day, GWh]]/Fuel_used_main_table[One Christmas tree lit with LED lights for all of December '[note 2']]</f>
        <v>5.1460188172043013</v>
      </c>
      <c r="G12" s="73" cm="1">
        <f t="array" ref="G12">Electricity_generated_main_table[[#This Row],[Avg electricity generated per day, GWh]]/Fuel_used_main_table[One turkey cooked in electric oven '[note 3']]</f>
        <v>2.8714785000000003</v>
      </c>
      <c r="H12" s="73" cm="1">
        <f t="array" ref="H12">Electricity_generated_main_table[[#This Row],[Avg electricity generated per day, GWh]]/Fuel_used_main_table[1kg Brussels sprouts cooked in an electric steamer '[note 4']]</f>
        <v>153.14552000000003</v>
      </c>
      <c r="I12" s="73" cm="1">
        <f t="array" ref="I12">Electricity_generated_main_table[[#This Row],[Avg electricity generated per day, GWh]]/Fuel_used_main_table[1kg of roast potatoes parboiled then cooked in an air fryer '[note 5']]</f>
        <v>14.13650953846154</v>
      </c>
      <c r="J12" s="73" cm="1">
        <f t="array" ref="J12">Electricity_generated_main_table[[#This Row],[Avg electricity generated per day, GWh]]/Fuel_used_main_table[12 pigs in blankets cooked in an air fryer '[note 6']]/1000*12</f>
        <v>1.1026477440000002</v>
      </c>
      <c r="K12" s="73" cm="1">
        <f t="array" ref="K12">Electricity_generated_main_table[[#This Row],[Avg electricity generated per day, GWh]]/Fuel_used_main_table[Watching the King''s Christmas speech, thousand households '[note 7']]</f>
        <v>2.7566303865215467</v>
      </c>
    </row>
    <row r="13" spans="1:15" ht="20.25" customHeight="1" x14ac:dyDescent="0.35">
      <c r="A13" s="61" t="s">
        <v>89</v>
      </c>
      <c r="B13" s="58" t="s">
        <v>90</v>
      </c>
      <c r="C13" s="59">
        <v>28.537299999999998</v>
      </c>
      <c r="D13" s="50">
        <v>0.33</v>
      </c>
      <c r="E13" s="60">
        <f>Electricity_generated_main_table[[#This Row],[Electricity capacity, GW '[note 8']]]*Electricity_generated_main_table[[#This Row],[Load factor '[note 9']]]*24</f>
        <v>226.01541599999999</v>
      </c>
      <c r="F13" s="72" cm="1">
        <f t="array" ref="F13">Electricity_generated_main_table[[#This Row],[Avg electricity generated per day, GWh]]/Fuel_used_main_table[One Christmas tree lit with LED lights for all of December '[note 2']]</f>
        <v>50.630693548387086</v>
      </c>
      <c r="G13" s="73" cm="1">
        <f t="array" ref="G13">Electricity_generated_main_table[[#This Row],[Avg electricity generated per day, GWh]]/Fuel_used_main_table[One turkey cooked in electric oven '[note 3']]</f>
        <v>28.251926999999998</v>
      </c>
      <c r="H13" s="73" cm="1">
        <f t="array" ref="H13">Electricity_generated_main_table[[#This Row],[Avg electricity generated per day, GWh]]/Fuel_used_main_table[1kg Brussels sprouts cooked in an electric steamer '[note 4']]</f>
        <v>1506.76944</v>
      </c>
      <c r="I13" s="73" cm="1">
        <f t="array" ref="I13">Electricity_generated_main_table[[#This Row],[Avg electricity generated per day, GWh]]/Fuel_used_main_table[1kg of roast potatoes parboiled then cooked in an air fryer '[note 5']]</f>
        <v>139.08640984615383</v>
      </c>
      <c r="J13" s="73" cm="1">
        <f t="array" ref="J13">Electricity_generated_main_table[[#This Row],[Avg electricity generated per day, GWh]]/Fuel_used_main_table[12 pigs in blankets cooked in an air fryer '[note 6']]/1000*12</f>
        <v>10.848739968</v>
      </c>
      <c r="K13" s="73" cm="1">
        <f t="array" ref="K13">Electricity_generated_main_table[[#This Row],[Avg electricity generated per day, GWh]]/Fuel_used_main_table[Watching the King''s Christmas speech, thousand households '[note 7']]</f>
        <v>27.121958407833631</v>
      </c>
    </row>
    <row r="14" spans="1:15" ht="20.25" customHeight="1" x14ac:dyDescent="0.35">
      <c r="A14" s="61" t="s">
        <v>91</v>
      </c>
      <c r="B14" s="51" t="s">
        <v>90</v>
      </c>
      <c r="C14" s="59">
        <v>14.114100000000001</v>
      </c>
      <c r="D14" s="50">
        <v>0.11</v>
      </c>
      <c r="E14" s="60">
        <f>Electricity_generated_main_table[[#This Row],[Electricity capacity, GW '[note 8']]]*Electricity_generated_main_table[[#This Row],[Load factor '[note 9']]]*24</f>
        <v>37.261223999999999</v>
      </c>
      <c r="F14" s="72" cm="1">
        <f t="array" ref="F14">Electricity_generated_main_table[[#This Row],[Avg electricity generated per day, GWh]]/Fuel_used_main_table[One Christmas tree lit with LED lights for all of December '[note 2']]</f>
        <v>8.3470483870967733</v>
      </c>
      <c r="G14" s="73" cm="1">
        <f t="array" ref="G14">Electricity_generated_main_table[[#This Row],[Avg electricity generated per day, GWh]]/Fuel_used_main_table[One turkey cooked in electric oven '[note 3']]</f>
        <v>4.6576529999999998</v>
      </c>
      <c r="H14" s="73" cm="1">
        <f t="array" ref="H14">Electricity_generated_main_table[[#This Row],[Avg electricity generated per day, GWh]]/Fuel_used_main_table[1kg Brussels sprouts cooked in an electric steamer '[note 4']]</f>
        <v>248.40816000000001</v>
      </c>
      <c r="I14" s="73" cm="1">
        <f t="array" ref="I14">Electricity_generated_main_table[[#This Row],[Avg electricity generated per day, GWh]]/Fuel_used_main_table[1kg of roast potatoes parboiled then cooked in an air fryer '[note 5']]</f>
        <v>22.929983999999997</v>
      </c>
      <c r="J14" s="73" cm="1">
        <f t="array" ref="J14">Electricity_generated_main_table[[#This Row],[Avg electricity generated per day, GWh]]/Fuel_used_main_table[12 pigs in blankets cooked in an air fryer '[note 6']]/1000*12</f>
        <v>1.7885387519999998</v>
      </c>
      <c r="K14" s="73" cm="1">
        <f t="array" ref="K14">Electricity_generated_main_table[[#This Row],[Avg electricity generated per day, GWh]]/Fuel_used_main_table[Watching the King''s Christmas speech, thousand households '[note 7']]</f>
        <v>4.4713647654590618</v>
      </c>
    </row>
    <row r="15" spans="1:15" ht="20.25" customHeight="1" x14ac:dyDescent="0.35">
      <c r="A15" s="61" t="s">
        <v>92</v>
      </c>
      <c r="B15" s="58" t="s">
        <v>90</v>
      </c>
      <c r="C15" s="59">
        <v>52.7027</v>
      </c>
      <c r="D15" s="50">
        <v>0.29792507146572184</v>
      </c>
      <c r="E15" s="60">
        <f>Electricity_generated_main_table[[#This Row],[Electricity capacity, GW '[note 8']]]*Electricity_generated_main_table[[#This Row],[Load factor '[note 9']]]*24</f>
        <v>376.83493593447594</v>
      </c>
      <c r="F15" s="72" cm="1">
        <f t="array" ref="F15">Electricity_generated_main_table[[#This Row],[Avg electricity generated per day, GWh]]/Fuel_used_main_table[One Christmas tree lit with LED lights for all of December '[note 2']]</f>
        <v>84.416428300733855</v>
      </c>
      <c r="G15" s="73" cm="1">
        <f t="array" ref="G15">Electricity_generated_main_table[[#This Row],[Avg electricity generated per day, GWh]]/Fuel_used_main_table[One turkey cooked in electric oven '[note 3']]</f>
        <v>47.104366991809492</v>
      </c>
      <c r="H15" s="73" cm="1">
        <f t="array" ref="H15">Electricity_generated_main_table[[#This Row],[Avg electricity generated per day, GWh]]/Fuel_used_main_table[1kg Brussels sprouts cooked in an electric steamer '[note 4']]</f>
        <v>2512.2329062298395</v>
      </c>
      <c r="I15" s="73" cm="1">
        <f t="array" ref="I15">Electricity_generated_main_table[[#This Row],[Avg electricity generated per day, GWh]]/Fuel_used_main_table[1kg of roast potatoes parboiled then cooked in an air fryer '[note 5']]</f>
        <v>231.89842211352365</v>
      </c>
      <c r="J15" s="73" cm="1">
        <f t="array" ref="J15">Electricity_generated_main_table[[#This Row],[Avg electricity generated per day, GWh]]/Fuel_used_main_table[12 pigs in blankets cooked in an air fryer '[note 6']]/1000*12</f>
        <v>18.088076924854846</v>
      </c>
      <c r="K15" s="73" cm="1">
        <f t="array" ref="K15">Electricity_generated_main_table[[#This Row],[Avg electricity generated per day, GWh]]/Fuel_used_main_table[Watching the King''s Christmas speech, thousand households '[note 7']]</f>
        <v>45.220373193629889</v>
      </c>
    </row>
    <row r="16" spans="1:15" ht="20.25" customHeight="1" x14ac:dyDescent="0.35">
      <c r="A16" s="61" t="s">
        <v>93</v>
      </c>
      <c r="B16" s="62" t="s">
        <v>94</v>
      </c>
      <c r="C16" s="59">
        <v>3.2</v>
      </c>
      <c r="D16" s="50">
        <v>0.9</v>
      </c>
      <c r="E16" s="60">
        <f>Electricity_generated_main_table[[#This Row],[Electricity capacity, GW '[note 8']]]*Electricity_generated_main_table[[#This Row],[Load factor '[note 9']]]*24</f>
        <v>69.12</v>
      </c>
      <c r="F16" s="72" cm="1">
        <f t="array" ref="F16">Electricity_generated_main_table[[#This Row],[Avg electricity generated per day, GWh]]/Fuel_used_main_table[One Christmas tree lit with LED lights for all of December '[note 2']]</f>
        <v>15.483870967741936</v>
      </c>
      <c r="G16" s="73" cm="1">
        <f t="array" ref="G16">Electricity_generated_main_table[[#This Row],[Avg electricity generated per day, GWh]]/Fuel_used_main_table[One turkey cooked in electric oven '[note 3']]</f>
        <v>8.64</v>
      </c>
      <c r="H16" s="73" cm="1">
        <f t="array" ref="H16">Electricity_generated_main_table[[#This Row],[Avg electricity generated per day, GWh]]/Fuel_used_main_table[1kg Brussels sprouts cooked in an electric steamer '[note 4']]</f>
        <v>460.80000000000007</v>
      </c>
      <c r="I16" s="73" cm="1">
        <f t="array" ref="I16">Electricity_generated_main_table[[#This Row],[Avg electricity generated per day, GWh]]/Fuel_used_main_table[1kg of roast potatoes parboiled then cooked in an air fryer '[note 5']]</f>
        <v>42.535384615384615</v>
      </c>
      <c r="J16" s="73" cm="1">
        <f t="array" ref="J16">Electricity_generated_main_table[[#This Row],[Avg electricity generated per day, GWh]]/Fuel_used_main_table[12 pigs in blankets cooked in an air fryer '[note 6']]/1000*12</f>
        <v>3.3177599999999998</v>
      </c>
      <c r="K16" s="73" cm="1">
        <f t="array" ref="K16">Electricity_generated_main_table[[#This Row],[Avg electricity generated per day, GWh]]/Fuel_used_main_table[Watching the King''s Christmas speech, thousand households '[note 7']]</f>
        <v>8.2944331777327118</v>
      </c>
    </row>
  </sheetData>
  <pageMargins left="0.51181102362204722" right="0.51181102362204722" top="0.78740157480314965" bottom="0.78740157480314965" header="0.51181102362204722" footer="0.51181102362204722"/>
  <pageSetup paperSize="9" scale="66" orientation="portrait" verticalDpi="4" r:id="rId1"/>
  <headerFooter alignWithMargins="0"/>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2022-12-21T11:13:15+00:00</Date_x0020_Opened>
    <lcf76f155ced4ddcb4097134ff3c332f xmlns="75e7ae58-aec4-4ab0-ae21-ab94226ea01a">
      <Terms xmlns="http://schemas.microsoft.com/office/infopath/2007/PartnerControls"/>
    </lcf76f155ced4ddcb4097134ff3c332f>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Retention_x0020_Label xmlns="a8f60570-4bd3-4f2b-950b-a996de8ab151" xsi:nil="true"/>
    <Date_x0020_Closed xmlns="b413c3fd-5a3b-4239-b985-69032e371c04" xsi:nil="true"/>
    <_dlc_DocId xmlns="c278e07c-0436-44ae-bf20-0fa31c54bf35">QMA56DUQWX45-861680180-375904</_dlc_DocId>
    <_dlc_DocIdUrl xmlns="c278e07c-0436-44ae-bf20-0fa31c54bf35">
      <Url>https://beisgov.sharepoint.com/sites/EnergyStatistics/_layouts/15/DocIdRedir.aspx?ID=QMA56DUQWX45-861680180-375904</Url>
      <Description>QMA56DUQWX45-861680180-375904</Description>
    </_dlc_DocIdUrl>
    <SharedWithUsers xmlns="c278e07c-0436-44ae-bf20-0fa31c54bf35">
      <UserInfo>
        <DisplayName>Christophersen, Olivia (TIUA - Analysis Directorate)</DisplayName>
        <AccountId>150</AccountId>
        <AccountType/>
      </UserInfo>
      <UserInfo>
        <DisplayName>Evans, Jessie (TIUA - Analysis Directorate)</DisplayName>
        <AccountId>739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24" ma:contentTypeDescription="Create a new document." ma:contentTypeScope="" ma:versionID="637df723973094383650cc6db9344582">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17dc51a25119689bbd514bc8d0ea71a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0FFC1-6D13-4841-A432-641089C7910E}">
  <ds:schemaRefs>
    <ds:schemaRef ds:uri="http://purl.org/dc/terms/"/>
    <ds:schemaRef ds:uri="aaacb922-5235-4a66-b188-303b9b46fbd7"/>
    <ds:schemaRef ds:uri="http://schemas.microsoft.com/office/2006/documentManagement/types"/>
    <ds:schemaRef ds:uri="http://schemas.microsoft.com/office/infopath/2007/PartnerControls"/>
    <ds:schemaRef ds:uri="http://schemas.openxmlformats.org/package/2006/metadata/core-properties"/>
    <ds:schemaRef ds:uri="a8f60570-4bd3-4f2b-950b-a996de8ab151"/>
    <ds:schemaRef ds:uri="http://purl.org/dc/elements/1.1/"/>
    <ds:schemaRef ds:uri="http://schemas.microsoft.com/office/2006/metadata/properties"/>
    <ds:schemaRef ds:uri="75e7ae58-aec4-4ab0-ae21-ab94226ea01a"/>
    <ds:schemaRef ds:uri="b413c3fd-5a3b-4239-b985-69032e371c04"/>
    <ds:schemaRef ds:uri="c278e07c-0436-44ae-bf20-0fa31c54bf35"/>
    <ds:schemaRef ds:uri="0063f72e-ace3-48fb-9c1f-5b513408b31f"/>
    <ds:schemaRef ds:uri="http://www.w3.org/XML/1998/namespace"/>
    <ds:schemaRef ds:uri="http://purl.org/dc/dcmitype/"/>
  </ds:schemaRefs>
</ds:datastoreItem>
</file>

<file path=customXml/itemProps2.xml><?xml version="1.0" encoding="utf-8"?>
<ds:datastoreItem xmlns:ds="http://schemas.openxmlformats.org/officeDocument/2006/customXml" ds:itemID="{76B6436A-5BC9-4074-8D47-8CFB1AFA3938}">
  <ds:schemaRefs>
    <ds:schemaRef ds:uri="http://schemas.microsoft.com/sharepoint/v3/contenttype/forms"/>
  </ds:schemaRefs>
</ds:datastoreItem>
</file>

<file path=customXml/itemProps3.xml><?xml version="1.0" encoding="utf-8"?>
<ds:datastoreItem xmlns:ds="http://schemas.openxmlformats.org/officeDocument/2006/customXml" ds:itemID="{CED157F7-31E9-4E51-9C10-A1EB625958F7}">
  <ds:schemaRefs>
    <ds:schemaRef ds:uri="http://schemas.microsoft.com/sharepoint/events"/>
  </ds:schemaRefs>
</ds:datastoreItem>
</file>

<file path=customXml/itemProps4.xml><?xml version="1.0" encoding="utf-8"?>
<ds:datastoreItem xmlns:ds="http://schemas.openxmlformats.org/officeDocument/2006/customXml" ds:itemID="{DD2DDE43-AF95-4B91-A6E5-8B50E7B59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Sheet</vt:lpstr>
      <vt:lpstr>Contents</vt:lpstr>
      <vt:lpstr>Notes</vt:lpstr>
      <vt:lpstr>Main Table</vt:lpstr>
      <vt:lpstr>'Main Table'!Print_Area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Laycock, Matt (Analysis Directorate)</dc:creator>
  <cp:keywords/>
  <dc:description/>
  <cp:lastModifiedBy>Harris, Kevin (TIUA - Analysis Directorate)</cp:lastModifiedBy>
  <cp:revision/>
  <dcterms:created xsi:type="dcterms:W3CDTF">2022-12-02T10:29:30Z</dcterms:created>
  <dcterms:modified xsi:type="dcterms:W3CDTF">2022-12-22T16:12:58Z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2022-12-02T10:29:31Z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e72bef8f-f692-4512-bdfb-4749479079c5</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58c79fb2-fd3f-4489-bfba-430760a3250d</vt:lpwstr>
  </property>
  <property fmtid="{D5CDD505-2E9C-101B-9397-08002B2CF9AE}" pid="12" name="MediaServiceImageTags">
    <vt:lpwstr/>
  </property>
</Properties>
</file>